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980" windowWidth="19440" windowHeight="7665"/>
  </bookViews>
  <sheets>
    <sheet name="Отчет" sheetId="2" r:id="rId1"/>
  </sheets>
  <definedNames>
    <definedName name="_xlnm._FilterDatabase" localSheetId="0" hidden="1">Отчет!$A$6:$AB$80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Отчет!$A$1:$AB$82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Отчет!A$80</definedName>
  </definedNames>
  <calcPr calcId="124519"/>
</workbook>
</file>

<file path=xl/calcChain.xml><?xml version="1.0" encoding="utf-8"?>
<calcChain xmlns="http://schemas.openxmlformats.org/spreadsheetml/2006/main">
  <c r="E53" i="2"/>
  <c r="N53"/>
  <c r="Y48" l="1"/>
  <c r="Z49" l="1"/>
  <c r="AB30" l="1"/>
  <c r="S30"/>
  <c r="AB52" l="1"/>
  <c r="S52"/>
  <c r="AB25"/>
  <c r="AB19"/>
  <c r="AB20"/>
  <c r="S25"/>
  <c r="S19"/>
  <c r="S20"/>
  <c r="J30"/>
  <c r="J25"/>
  <c r="J19"/>
  <c r="J20"/>
  <c r="O29" l="1"/>
  <c r="W26" l="1"/>
  <c r="E26"/>
  <c r="F26" s="1"/>
  <c r="N26"/>
  <c r="J9" l="1"/>
  <c r="I9"/>
  <c r="X52" l="1"/>
  <c r="O30"/>
  <c r="I30" l="1"/>
  <c r="H30"/>
  <c r="V95" l="1"/>
  <c r="U95"/>
  <c r="T95"/>
  <c r="M95"/>
  <c r="L95"/>
  <c r="K95"/>
  <c r="D95"/>
  <c r="C95"/>
  <c r="AA30" l="1"/>
  <c r="Z30"/>
  <c r="Y30" l="1"/>
  <c r="X30"/>
  <c r="H41" l="1"/>
  <c r="G41" s="1"/>
  <c r="R30" l="1"/>
  <c r="W47" l="1"/>
  <c r="Q30" l="1"/>
  <c r="P30" s="1"/>
  <c r="R52" l="1"/>
  <c r="AA52"/>
  <c r="W74" l="1"/>
  <c r="E74"/>
  <c r="Z52" l="1"/>
  <c r="Y52" s="1"/>
  <c r="N47"/>
  <c r="E47"/>
  <c r="X13"/>
  <c r="X9"/>
  <c r="O13"/>
  <c r="O9"/>
  <c r="F13"/>
  <c r="H9"/>
  <c r="G9" s="1"/>
  <c r="F9"/>
  <c r="J54"/>
  <c r="I54"/>
  <c r="H54"/>
  <c r="G54" s="1"/>
  <c r="G55"/>
  <c r="G56"/>
  <c r="F54"/>
  <c r="O52" l="1"/>
  <c r="Q52" l="1"/>
  <c r="P52" s="1"/>
  <c r="O47"/>
  <c r="W53"/>
  <c r="N31" l="1"/>
  <c r="X26" l="1"/>
  <c r="E67" l="1"/>
  <c r="I8" l="1"/>
  <c r="O20" l="1"/>
  <c r="O19"/>
  <c r="F20"/>
  <c r="F19"/>
  <c r="J8" l="1"/>
  <c r="H8"/>
  <c r="S10" l="1"/>
  <c r="R10"/>
  <c r="E15" l="1"/>
  <c r="N36" l="1"/>
  <c r="AB10" l="1"/>
  <c r="AA10"/>
  <c r="J10"/>
  <c r="I10"/>
  <c r="G30" l="1"/>
  <c r="F30"/>
  <c r="F29"/>
  <c r="X19" l="1"/>
  <c r="X20"/>
  <c r="Z33"/>
  <c r="W31"/>
  <c r="Z31" s="1"/>
  <c r="Y31" s="1"/>
  <c r="H26" l="1"/>
  <c r="G26" s="1"/>
  <c r="F10"/>
  <c r="E11" l="1"/>
  <c r="Y17" l="1"/>
  <c r="Y23"/>
  <c r="Y32"/>
  <c r="Y35"/>
  <c r="Y55"/>
  <c r="Y78"/>
  <c r="P17"/>
  <c r="P23"/>
  <c r="P32"/>
  <c r="G17"/>
  <c r="G23"/>
  <c r="G32"/>
  <c r="G73"/>
  <c r="G76"/>
  <c r="G77"/>
  <c r="G78"/>
  <c r="G79"/>
  <c r="F8"/>
  <c r="Z10" l="1"/>
  <c r="Y10" s="1"/>
  <c r="X8"/>
  <c r="Z26"/>
  <c r="Y26" s="1"/>
  <c r="W36"/>
  <c r="H10"/>
  <c r="G10" s="1"/>
  <c r="Q10"/>
  <c r="P10" s="1"/>
  <c r="E7" l="1"/>
  <c r="F7" l="1"/>
  <c r="F22"/>
  <c r="H22"/>
  <c r="G22" s="1"/>
  <c r="I22"/>
  <c r="J22"/>
  <c r="O22"/>
  <c r="Q22"/>
  <c r="P22" s="1"/>
  <c r="R22"/>
  <c r="S22"/>
  <c r="X22"/>
  <c r="Z22"/>
  <c r="Y22" s="1"/>
  <c r="AA22"/>
  <c r="AB22"/>
  <c r="AA25" l="1"/>
  <c r="R25"/>
  <c r="I25"/>
  <c r="W7" l="1"/>
  <c r="W11"/>
  <c r="W15"/>
  <c r="W42"/>
  <c r="W57"/>
  <c r="W60"/>
  <c r="W67"/>
  <c r="W70"/>
  <c r="W95" l="1"/>
  <c r="W86"/>
  <c r="W85"/>
  <c r="X7"/>
  <c r="W80"/>
  <c r="AB84" l="1"/>
  <c r="AA84"/>
  <c r="Z84"/>
  <c r="AA19"/>
  <c r="AA20"/>
  <c r="R19"/>
  <c r="R20"/>
  <c r="I19"/>
  <c r="I20"/>
  <c r="Z25" l="1"/>
  <c r="Y25" s="1"/>
  <c r="Z19"/>
  <c r="Y19" s="1"/>
  <c r="Z20"/>
  <c r="Y20" s="1"/>
  <c r="Q25"/>
  <c r="P25" s="1"/>
  <c r="Q19"/>
  <c r="P19" s="1"/>
  <c r="Q20"/>
  <c r="P20" s="1"/>
  <c r="H25"/>
  <c r="G25" s="1"/>
  <c r="H19"/>
  <c r="G19" s="1"/>
  <c r="H20"/>
  <c r="G20" s="1"/>
  <c r="AB63" l="1"/>
  <c r="AB64"/>
  <c r="S63"/>
  <c r="S64"/>
  <c r="J63"/>
  <c r="J64"/>
  <c r="J72" l="1"/>
  <c r="AB44"/>
  <c r="S48"/>
  <c r="J48"/>
  <c r="S76" l="1"/>
  <c r="S77"/>
  <c r="S78"/>
  <c r="S79"/>
  <c r="Z77"/>
  <c r="Y77" s="1"/>
  <c r="AA77"/>
  <c r="AB77"/>
  <c r="Z79"/>
  <c r="Y79" s="1"/>
  <c r="AA79"/>
  <c r="AB79"/>
  <c r="Q77" l="1"/>
  <c r="P77" s="1"/>
  <c r="R77"/>
  <c r="Q78"/>
  <c r="P78" s="1"/>
  <c r="R78"/>
  <c r="Q48"/>
  <c r="P48" s="1"/>
  <c r="R48"/>
  <c r="H48"/>
  <c r="G48" s="1"/>
  <c r="I48"/>
  <c r="N74" l="1"/>
  <c r="N70"/>
  <c r="N67"/>
  <c r="N60"/>
  <c r="N57"/>
  <c r="N42"/>
  <c r="Q31"/>
  <c r="N15"/>
  <c r="Q15" s="1"/>
  <c r="N11"/>
  <c r="O11" s="1"/>
  <c r="N7"/>
  <c r="E70"/>
  <c r="E60"/>
  <c r="E57"/>
  <c r="E42"/>
  <c r="E36"/>
  <c r="E31"/>
  <c r="E80" s="1"/>
  <c r="E86" l="1"/>
  <c r="N95"/>
  <c r="N86"/>
  <c r="N85"/>
  <c r="E95"/>
  <c r="E85"/>
  <c r="N80"/>
  <c r="O7"/>
  <c r="J84" l="1"/>
  <c r="I84"/>
  <c r="S80"/>
  <c r="S83" s="1"/>
  <c r="S84"/>
  <c r="R84"/>
  <c r="Q84"/>
  <c r="H84"/>
  <c r="F80"/>
  <c r="J80"/>
  <c r="J83" s="1"/>
  <c r="X79"/>
  <c r="R79"/>
  <c r="Q79"/>
  <c r="P79" s="1"/>
  <c r="O79"/>
  <c r="F79"/>
  <c r="AB76"/>
  <c r="AA76"/>
  <c r="Z76"/>
  <c r="Y76" s="1"/>
  <c r="X76"/>
  <c r="R76"/>
  <c r="Q76"/>
  <c r="P76" s="1"/>
  <c r="O76"/>
  <c r="F76"/>
  <c r="AB75"/>
  <c r="AA75"/>
  <c r="Z75"/>
  <c r="Y75" s="1"/>
  <c r="X75"/>
  <c r="S75"/>
  <c r="R75"/>
  <c r="Q75"/>
  <c r="P75" s="1"/>
  <c r="O75"/>
  <c r="J75"/>
  <c r="I75"/>
  <c r="H75"/>
  <c r="G75" s="1"/>
  <c r="F75"/>
  <c r="R74"/>
  <c r="I74"/>
  <c r="Y73"/>
  <c r="X73"/>
  <c r="S73"/>
  <c r="R73"/>
  <c r="Q73"/>
  <c r="P73" s="1"/>
  <c r="O73"/>
  <c r="F73"/>
  <c r="AB72"/>
  <c r="AA72"/>
  <c r="Z72"/>
  <c r="Y72" s="1"/>
  <c r="X72"/>
  <c r="S72"/>
  <c r="R72"/>
  <c r="Q72"/>
  <c r="P72" s="1"/>
  <c r="O72"/>
  <c r="I72"/>
  <c r="H72"/>
  <c r="G72" s="1"/>
  <c r="F72"/>
  <c r="AB71"/>
  <c r="AA71"/>
  <c r="Z71"/>
  <c r="Y71" s="1"/>
  <c r="X71"/>
  <c r="S71"/>
  <c r="R71"/>
  <c r="Q71"/>
  <c r="P71" s="1"/>
  <c r="O71"/>
  <c r="J71"/>
  <c r="I71"/>
  <c r="H71"/>
  <c r="G71" s="1"/>
  <c r="F71"/>
  <c r="AA70"/>
  <c r="Z70"/>
  <c r="Y70" s="1"/>
  <c r="S70"/>
  <c r="J70"/>
  <c r="AB69"/>
  <c r="AA69"/>
  <c r="Z69"/>
  <c r="Y69" s="1"/>
  <c r="X69"/>
  <c r="S69"/>
  <c r="R69"/>
  <c r="Q69"/>
  <c r="P69" s="1"/>
  <c r="O69"/>
  <c r="J69"/>
  <c r="I69"/>
  <c r="H69"/>
  <c r="G69" s="1"/>
  <c r="F69"/>
  <c r="AB68"/>
  <c r="AA68"/>
  <c r="Z68"/>
  <c r="Y68" s="1"/>
  <c r="X68"/>
  <c r="S68"/>
  <c r="R68"/>
  <c r="Q68"/>
  <c r="P68" s="1"/>
  <c r="O68"/>
  <c r="J68"/>
  <c r="I68"/>
  <c r="H68"/>
  <c r="G68" s="1"/>
  <c r="F68"/>
  <c r="AB67"/>
  <c r="S67"/>
  <c r="O67"/>
  <c r="J67"/>
  <c r="F67"/>
  <c r="AB66"/>
  <c r="AA66"/>
  <c r="Z66"/>
  <c r="Y66" s="1"/>
  <c r="X66"/>
  <c r="S66"/>
  <c r="R66"/>
  <c r="Q66"/>
  <c r="P66" s="1"/>
  <c r="O66"/>
  <c r="J66"/>
  <c r="I66"/>
  <c r="H66"/>
  <c r="G66" s="1"/>
  <c r="F66"/>
  <c r="AB65"/>
  <c r="AA65"/>
  <c r="Z65"/>
  <c r="Y65" s="1"/>
  <c r="X65"/>
  <c r="S65"/>
  <c r="R65"/>
  <c r="Q65"/>
  <c r="P65" s="1"/>
  <c r="O65"/>
  <c r="J65"/>
  <c r="I65"/>
  <c r="H65"/>
  <c r="G65" s="1"/>
  <c r="F65"/>
  <c r="AA64"/>
  <c r="Z64"/>
  <c r="Y64" s="1"/>
  <c r="X64"/>
  <c r="R64"/>
  <c r="Q64"/>
  <c r="P64" s="1"/>
  <c r="O64"/>
  <c r="I64"/>
  <c r="H64"/>
  <c r="G64" s="1"/>
  <c r="F64"/>
  <c r="AA63"/>
  <c r="Z63"/>
  <c r="Y63" s="1"/>
  <c r="X63"/>
  <c r="R63"/>
  <c r="Q63"/>
  <c r="P63" s="1"/>
  <c r="O63"/>
  <c r="I63"/>
  <c r="H63"/>
  <c r="G63" s="1"/>
  <c r="F63"/>
  <c r="AB62"/>
  <c r="AA62"/>
  <c r="Z62"/>
  <c r="Y62" s="1"/>
  <c r="X62"/>
  <c r="S62"/>
  <c r="R62"/>
  <c r="Q62"/>
  <c r="P62" s="1"/>
  <c r="O62"/>
  <c r="J62"/>
  <c r="I62"/>
  <c r="H62"/>
  <c r="G62" s="1"/>
  <c r="F62"/>
  <c r="AB61"/>
  <c r="AA61"/>
  <c r="Z61"/>
  <c r="Y61" s="1"/>
  <c r="X61"/>
  <c r="S61"/>
  <c r="R61"/>
  <c r="Q61"/>
  <c r="P61" s="1"/>
  <c r="O61"/>
  <c r="J61"/>
  <c r="I61"/>
  <c r="H61"/>
  <c r="G61" s="1"/>
  <c r="F61"/>
  <c r="AA60"/>
  <c r="S60"/>
  <c r="J60"/>
  <c r="AB59"/>
  <c r="AA59"/>
  <c r="Z59"/>
  <c r="Y59" s="1"/>
  <c r="X59"/>
  <c r="S59"/>
  <c r="R59"/>
  <c r="Q59"/>
  <c r="P59" s="1"/>
  <c r="O59"/>
  <c r="J59"/>
  <c r="I59"/>
  <c r="H59"/>
  <c r="G59" s="1"/>
  <c r="F59"/>
  <c r="AB58"/>
  <c r="AA58"/>
  <c r="Z58"/>
  <c r="Y58" s="1"/>
  <c r="X58"/>
  <c r="S58"/>
  <c r="R58"/>
  <c r="Q58"/>
  <c r="P58" s="1"/>
  <c r="O58"/>
  <c r="J58"/>
  <c r="I58"/>
  <c r="H58"/>
  <c r="G58" s="1"/>
  <c r="F58"/>
  <c r="AB57"/>
  <c r="AA57"/>
  <c r="S57"/>
  <c r="O57"/>
  <c r="Q57"/>
  <c r="P57" s="1"/>
  <c r="J57"/>
  <c r="F57"/>
  <c r="H57"/>
  <c r="G57" s="1"/>
  <c r="AB56"/>
  <c r="AA56"/>
  <c r="Z56"/>
  <c r="Y56" s="1"/>
  <c r="X56"/>
  <c r="S56"/>
  <c r="R56"/>
  <c r="Q56"/>
  <c r="P56" s="1"/>
  <c r="O56"/>
  <c r="F56"/>
  <c r="X55"/>
  <c r="S55"/>
  <c r="R55"/>
  <c r="Q55"/>
  <c r="P55" s="1"/>
  <c r="O55"/>
  <c r="F55"/>
  <c r="AB54"/>
  <c r="AA54"/>
  <c r="Z54"/>
  <c r="Y54" s="1"/>
  <c r="X54"/>
  <c r="S54"/>
  <c r="R54"/>
  <c r="Q54"/>
  <c r="P54" s="1"/>
  <c r="O54"/>
  <c r="AB53"/>
  <c r="AA53"/>
  <c r="S53"/>
  <c r="J53"/>
  <c r="AB51"/>
  <c r="AA51"/>
  <c r="Z51"/>
  <c r="Y51" s="1"/>
  <c r="X51"/>
  <c r="S51"/>
  <c r="R51"/>
  <c r="Q51"/>
  <c r="P51" s="1"/>
  <c r="O51"/>
  <c r="F51"/>
  <c r="AB50"/>
  <c r="AA50"/>
  <c r="Z50"/>
  <c r="Y50" s="1"/>
  <c r="X50"/>
  <c r="S50"/>
  <c r="R50"/>
  <c r="Q50"/>
  <c r="P50" s="1"/>
  <c r="O50"/>
  <c r="F50"/>
  <c r="AB49"/>
  <c r="AA49"/>
  <c r="Y49"/>
  <c r="X49"/>
  <c r="S49"/>
  <c r="R49"/>
  <c r="Q49"/>
  <c r="P49" s="1"/>
  <c r="O49"/>
  <c r="J49"/>
  <c r="I49"/>
  <c r="H49"/>
  <c r="G49" s="1"/>
  <c r="F49"/>
  <c r="X48"/>
  <c r="O48"/>
  <c r="F48"/>
  <c r="AB47"/>
  <c r="X47"/>
  <c r="S47"/>
  <c r="Q47"/>
  <c r="P47" s="1"/>
  <c r="J47"/>
  <c r="F47"/>
  <c r="H47"/>
  <c r="G47" s="1"/>
  <c r="AB46"/>
  <c r="AA46"/>
  <c r="Z46"/>
  <c r="Y46" s="1"/>
  <c r="X46"/>
  <c r="S46"/>
  <c r="R46"/>
  <c r="Q46"/>
  <c r="P46" s="1"/>
  <c r="O46"/>
  <c r="J46"/>
  <c r="I46"/>
  <c r="H46"/>
  <c r="G46" s="1"/>
  <c r="F46"/>
  <c r="AB45"/>
  <c r="AA45"/>
  <c r="Z45"/>
  <c r="Y45" s="1"/>
  <c r="X45"/>
  <c r="S45"/>
  <c r="R45"/>
  <c r="Q45"/>
  <c r="P45" s="1"/>
  <c r="O45"/>
  <c r="J45"/>
  <c r="I45"/>
  <c r="H45"/>
  <c r="G45" s="1"/>
  <c r="F45"/>
  <c r="AA44"/>
  <c r="Z44"/>
  <c r="Y44" s="1"/>
  <c r="X44"/>
  <c r="S44"/>
  <c r="R44"/>
  <c r="Q44"/>
  <c r="P44" s="1"/>
  <c r="O44"/>
  <c r="J44"/>
  <c r="I44"/>
  <c r="H44"/>
  <c r="G44" s="1"/>
  <c r="F44"/>
  <c r="AB43"/>
  <c r="AA43"/>
  <c r="Z43"/>
  <c r="Y43" s="1"/>
  <c r="X43"/>
  <c r="S43"/>
  <c r="R43"/>
  <c r="Q43"/>
  <c r="P43" s="1"/>
  <c r="O43"/>
  <c r="J43"/>
  <c r="I43"/>
  <c r="H43"/>
  <c r="G43" s="1"/>
  <c r="F43"/>
  <c r="AB42"/>
  <c r="AA42"/>
  <c r="S42"/>
  <c r="O42"/>
  <c r="Q42"/>
  <c r="P42" s="1"/>
  <c r="J42"/>
  <c r="F42"/>
  <c r="H42"/>
  <c r="G42" s="1"/>
  <c r="S41"/>
  <c r="R41"/>
  <c r="Q41"/>
  <c r="P41" s="1"/>
  <c r="O41"/>
  <c r="J41"/>
  <c r="I41"/>
  <c r="F41"/>
  <c r="AB40"/>
  <c r="AA40"/>
  <c r="Z40"/>
  <c r="Y40" s="1"/>
  <c r="X40"/>
  <c r="S40"/>
  <c r="R40"/>
  <c r="Q40"/>
  <c r="P40" s="1"/>
  <c r="O40"/>
  <c r="J40"/>
  <c r="I40"/>
  <c r="H40"/>
  <c r="G40" s="1"/>
  <c r="F40"/>
  <c r="AB39"/>
  <c r="AA39"/>
  <c r="Z39"/>
  <c r="Y39" s="1"/>
  <c r="X39"/>
  <c r="S39"/>
  <c r="R39"/>
  <c r="Q39"/>
  <c r="P39" s="1"/>
  <c r="O39"/>
  <c r="J39"/>
  <c r="I39"/>
  <c r="H39"/>
  <c r="G39" s="1"/>
  <c r="F39"/>
  <c r="AB38"/>
  <c r="AA38"/>
  <c r="Z38"/>
  <c r="Y38" s="1"/>
  <c r="X38"/>
  <c r="S38"/>
  <c r="R38"/>
  <c r="Q38"/>
  <c r="P38" s="1"/>
  <c r="O38"/>
  <c r="J38"/>
  <c r="I38"/>
  <c r="H38"/>
  <c r="G38" s="1"/>
  <c r="F38"/>
  <c r="AB37"/>
  <c r="AA37"/>
  <c r="Z37"/>
  <c r="Y37" s="1"/>
  <c r="X37"/>
  <c r="S37"/>
  <c r="R37"/>
  <c r="Q37"/>
  <c r="P37" s="1"/>
  <c r="O37"/>
  <c r="J37"/>
  <c r="I37"/>
  <c r="H37"/>
  <c r="G37" s="1"/>
  <c r="F37"/>
  <c r="AB36"/>
  <c r="X36"/>
  <c r="Z36"/>
  <c r="Y36" s="1"/>
  <c r="S36"/>
  <c r="O36"/>
  <c r="J36"/>
  <c r="F36"/>
  <c r="X35"/>
  <c r="S35"/>
  <c r="R35"/>
  <c r="Q35"/>
  <c r="P35" s="1"/>
  <c r="O35"/>
  <c r="J35"/>
  <c r="I35"/>
  <c r="H35"/>
  <c r="G35" s="1"/>
  <c r="F35"/>
  <c r="AB34"/>
  <c r="AA34"/>
  <c r="Z34"/>
  <c r="Y34" s="1"/>
  <c r="X34"/>
  <c r="S34"/>
  <c r="R34"/>
  <c r="Q34"/>
  <c r="P34" s="1"/>
  <c r="O34"/>
  <c r="J34"/>
  <c r="I34"/>
  <c r="H34"/>
  <c r="G34" s="1"/>
  <c r="F34"/>
  <c r="AB33"/>
  <c r="AA33"/>
  <c r="Y33"/>
  <c r="X33"/>
  <c r="S33"/>
  <c r="R33"/>
  <c r="Q33"/>
  <c r="P33" s="1"/>
  <c r="O33"/>
  <c r="J33"/>
  <c r="I33"/>
  <c r="H33"/>
  <c r="G33" s="1"/>
  <c r="F33"/>
  <c r="X32"/>
  <c r="O32"/>
  <c r="F32"/>
  <c r="AB31"/>
  <c r="S31"/>
  <c r="O31"/>
  <c r="J31"/>
  <c r="F31"/>
  <c r="AB29"/>
  <c r="AA29"/>
  <c r="Z29"/>
  <c r="Y29" s="1"/>
  <c r="X29"/>
  <c r="S29"/>
  <c r="R29"/>
  <c r="Q29"/>
  <c r="P29" s="1"/>
  <c r="J29"/>
  <c r="I29"/>
  <c r="H29"/>
  <c r="G29" s="1"/>
  <c r="AB28"/>
  <c r="AA28"/>
  <c r="Z28"/>
  <c r="Y28" s="1"/>
  <c r="X28"/>
  <c r="S28"/>
  <c r="R28"/>
  <c r="Q28"/>
  <c r="P28" s="1"/>
  <c r="O28"/>
  <c r="J28"/>
  <c r="I28"/>
  <c r="H28"/>
  <c r="G28" s="1"/>
  <c r="F28"/>
  <c r="AB27"/>
  <c r="AA27"/>
  <c r="Z27"/>
  <c r="Y27" s="1"/>
  <c r="X27"/>
  <c r="S27"/>
  <c r="R27"/>
  <c r="Q27"/>
  <c r="P27" s="1"/>
  <c r="O27"/>
  <c r="J27"/>
  <c r="I27"/>
  <c r="H27"/>
  <c r="G27" s="1"/>
  <c r="F27"/>
  <c r="AB26"/>
  <c r="S26"/>
  <c r="R26"/>
  <c r="J26"/>
  <c r="I26"/>
  <c r="X25"/>
  <c r="O25"/>
  <c r="F25"/>
  <c r="AB24"/>
  <c r="AA24"/>
  <c r="Z24"/>
  <c r="Y24" s="1"/>
  <c r="X24"/>
  <c r="S24"/>
  <c r="R24"/>
  <c r="Q24"/>
  <c r="P24" s="1"/>
  <c r="O24"/>
  <c r="J24"/>
  <c r="I24"/>
  <c r="H24"/>
  <c r="G24" s="1"/>
  <c r="F24"/>
  <c r="AB21"/>
  <c r="AA21"/>
  <c r="Z21"/>
  <c r="Y21" s="1"/>
  <c r="X21"/>
  <c r="S21"/>
  <c r="R21"/>
  <c r="Q21"/>
  <c r="P21" s="1"/>
  <c r="O21"/>
  <c r="J21"/>
  <c r="I21"/>
  <c r="H21"/>
  <c r="G21" s="1"/>
  <c r="F21"/>
  <c r="AB18"/>
  <c r="AA18"/>
  <c r="Z18"/>
  <c r="Y18" s="1"/>
  <c r="X18"/>
  <c r="S18"/>
  <c r="R18"/>
  <c r="Q18"/>
  <c r="P18" s="1"/>
  <c r="O18"/>
  <c r="J18"/>
  <c r="I18"/>
  <c r="H18"/>
  <c r="G18" s="1"/>
  <c r="F18"/>
  <c r="AB16"/>
  <c r="AA16"/>
  <c r="Z16"/>
  <c r="Y16" s="1"/>
  <c r="X16"/>
  <c r="S16"/>
  <c r="R16"/>
  <c r="Q16"/>
  <c r="P16" s="1"/>
  <c r="O16"/>
  <c r="J16"/>
  <c r="I16"/>
  <c r="H16"/>
  <c r="G16" s="1"/>
  <c r="F16"/>
  <c r="AB15"/>
  <c r="X15"/>
  <c r="Z15"/>
  <c r="Y15" s="1"/>
  <c r="S15"/>
  <c r="R15"/>
  <c r="P15"/>
  <c r="J15"/>
  <c r="I15"/>
  <c r="AB14"/>
  <c r="AA14"/>
  <c r="Z14"/>
  <c r="Y14" s="1"/>
  <c r="X14"/>
  <c r="S14"/>
  <c r="R14"/>
  <c r="Q14"/>
  <c r="P14" s="1"/>
  <c r="O14"/>
  <c r="J14"/>
  <c r="I14"/>
  <c r="H14"/>
  <c r="G14" s="1"/>
  <c r="F14"/>
  <c r="AB13"/>
  <c r="AA13"/>
  <c r="Z13"/>
  <c r="Y13" s="1"/>
  <c r="S13"/>
  <c r="R13"/>
  <c r="Q13"/>
  <c r="P13" s="1"/>
  <c r="J13"/>
  <c r="I13"/>
  <c r="H13"/>
  <c r="G13" s="1"/>
  <c r="AB12"/>
  <c r="AA12"/>
  <c r="Z12"/>
  <c r="Y12" s="1"/>
  <c r="X12"/>
  <c r="S12"/>
  <c r="R12"/>
  <c r="Q12"/>
  <c r="P12" s="1"/>
  <c r="O12"/>
  <c r="J12"/>
  <c r="I12"/>
  <c r="H12"/>
  <c r="G12" s="1"/>
  <c r="F12"/>
  <c r="AB11"/>
  <c r="AA11"/>
  <c r="Z11"/>
  <c r="Y11" s="1"/>
  <c r="S11"/>
  <c r="J11"/>
  <c r="X10"/>
  <c r="O10"/>
  <c r="AB9"/>
  <c r="AA9"/>
  <c r="Z9"/>
  <c r="Y9" s="1"/>
  <c r="S9"/>
  <c r="R9"/>
  <c r="Q9"/>
  <c r="P9" s="1"/>
  <c r="AB8"/>
  <c r="AA8"/>
  <c r="Z8"/>
  <c r="Y8" s="1"/>
  <c r="S8"/>
  <c r="R8"/>
  <c r="Q8"/>
  <c r="P8" s="1"/>
  <c r="O8"/>
  <c r="G8"/>
  <c r="S7"/>
  <c r="J7"/>
  <c r="Z74" l="1"/>
  <c r="Y74" s="1"/>
  <c r="AB74"/>
  <c r="X74"/>
  <c r="I80"/>
  <c r="I83" s="1"/>
  <c r="R80"/>
  <c r="R83" s="1"/>
  <c r="H15"/>
  <c r="G15" s="1"/>
  <c r="AA31"/>
  <c r="Z42"/>
  <c r="Y42" s="1"/>
  <c r="Z53"/>
  <c r="Y53" s="1"/>
  <c r="Z60"/>
  <c r="Y60" s="1"/>
  <c r="AA67"/>
  <c r="H7"/>
  <c r="Q7"/>
  <c r="X11"/>
  <c r="F15"/>
  <c r="O15"/>
  <c r="AA15"/>
  <c r="O26"/>
  <c r="AA26"/>
  <c r="H31"/>
  <c r="G31" s="1"/>
  <c r="P31"/>
  <c r="H36"/>
  <c r="G36" s="1"/>
  <c r="Q36"/>
  <c r="P36" s="1"/>
  <c r="AA36"/>
  <c r="I42"/>
  <c r="R42"/>
  <c r="X42"/>
  <c r="I47"/>
  <c r="R47"/>
  <c r="Z47"/>
  <c r="Y47" s="1"/>
  <c r="X53"/>
  <c r="I57"/>
  <c r="R57"/>
  <c r="X57"/>
  <c r="X60"/>
  <c r="AB60"/>
  <c r="H67"/>
  <c r="G67" s="1"/>
  <c r="Q67"/>
  <c r="P67" s="1"/>
  <c r="X70"/>
  <c r="AB70"/>
  <c r="F74"/>
  <c r="J74"/>
  <c r="J95" s="1"/>
  <c r="O74"/>
  <c r="S74"/>
  <c r="S95" s="1"/>
  <c r="AA74"/>
  <c r="AA7"/>
  <c r="I11"/>
  <c r="R11"/>
  <c r="Q26"/>
  <c r="P26" s="1"/>
  <c r="I53"/>
  <c r="R53"/>
  <c r="Z57"/>
  <c r="Y57" s="1"/>
  <c r="I70"/>
  <c r="R70"/>
  <c r="H74"/>
  <c r="G74" s="1"/>
  <c r="Q74"/>
  <c r="P74" s="1"/>
  <c r="I7"/>
  <c r="R7"/>
  <c r="Z7"/>
  <c r="H11"/>
  <c r="G11" s="1"/>
  <c r="Q11"/>
  <c r="P11" s="1"/>
  <c r="I31"/>
  <c r="R31"/>
  <c r="I36"/>
  <c r="R36"/>
  <c r="AA47"/>
  <c r="H53"/>
  <c r="G53" s="1"/>
  <c r="Q53"/>
  <c r="P53" s="1"/>
  <c r="H60"/>
  <c r="G60" s="1"/>
  <c r="Q60"/>
  <c r="P60" s="1"/>
  <c r="I67"/>
  <c r="R67"/>
  <c r="Z67"/>
  <c r="Y67" s="1"/>
  <c r="H70"/>
  <c r="G70" s="1"/>
  <c r="Q70"/>
  <c r="P70" s="1"/>
  <c r="I60"/>
  <c r="R60"/>
  <c r="AB7"/>
  <c r="F11"/>
  <c r="X31"/>
  <c r="F53"/>
  <c r="O53"/>
  <c r="F60"/>
  <c r="O60"/>
  <c r="X67"/>
  <c r="F70"/>
  <c r="O70"/>
  <c r="F95" l="1"/>
  <c r="Q95"/>
  <c r="Y7"/>
  <c r="Y95" s="1"/>
  <c r="Z95"/>
  <c r="O95"/>
  <c r="H95"/>
  <c r="R95"/>
  <c r="I95"/>
  <c r="X95"/>
  <c r="P7"/>
  <c r="P95" s="1"/>
  <c r="G7"/>
  <c r="G95" s="1"/>
  <c r="Q80"/>
  <c r="Q83" s="1"/>
  <c r="O80"/>
  <c r="H80"/>
  <c r="AB80"/>
  <c r="AB83" s="1"/>
  <c r="X80"/>
  <c r="Z80"/>
  <c r="Z83" s="1"/>
  <c r="AA80"/>
  <c r="AA83" s="1"/>
  <c r="G80" l="1"/>
  <c r="H83"/>
  <c r="Y80"/>
  <c r="P80"/>
</calcChain>
</file>

<file path=xl/sharedStrings.xml><?xml version="1.0" encoding="utf-8"?>
<sst xmlns="http://schemas.openxmlformats.org/spreadsheetml/2006/main" count="95" uniqueCount="81">
  <si>
    <t>Наименование  предприятий</t>
  </si>
  <si>
    <t>А-95</t>
  </si>
  <si>
    <t>А-92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</si>
  <si>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</si>
  <si>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</si>
  <si>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</si>
  <si>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</si>
  <si>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</si>
  <si>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</si>
  <si>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ОАО "Газпромнефть-Урал"</t>
  </si>
  <si>
    <t>г. НОЯБРЬСК</t>
  </si>
  <si>
    <t>ООО "Лукойл-Уралнефтепродукт"</t>
  </si>
  <si>
    <t>г. МУРАВЛЕНКО</t>
  </si>
  <si>
    <t xml:space="preserve"> </t>
  </si>
  <si>
    <t xml:space="preserve">        - АЗС -453</t>
  </si>
  <si>
    <t xml:space="preserve">        - АЗС -457</t>
  </si>
  <si>
    <t xml:space="preserve">        - АЗС -458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</si>
  <si>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</si>
  <si>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</si>
  <si>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</si>
  <si>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</si>
  <si>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</si>
  <si>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</si>
  <si>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</si>
  <si>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</si>
  <si>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</si>
  <si>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</si>
  <si>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</si>
  <si>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</si>
  <si>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</si>
  <si>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</si>
  <si>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</si>
  <si>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</si>
  <si>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</si>
  <si>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</si>
  <si>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</si>
  <si>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</si>
  <si>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</si>
  <si>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</si>
  <si>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</si>
  <si>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</si>
  <si>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</si>
  <si>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</si>
  <si>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</si>
  <si>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</si>
  <si>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</si>
  <si>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</si>
  <si>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"ТОП ОЙЛ"</t>
  </si>
  <si>
    <t>ООО "СПБ ОЙЛ"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</si>
  <si>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</si>
  <si>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</si>
  <si>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</si>
  <si>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</si>
  <si>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</si>
  <si>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</si>
  <si>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</si>
  <si>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** смена собственника</t>
  </si>
  <si>
    <t>ООО "Роснефтегаз-Харп"</t>
  </si>
  <si>
    <t>ООО "Газпромнефть-Центр"</t>
  </si>
  <si>
    <t>ООО "Щадринская нефтебаза"</t>
  </si>
  <si>
    <t>ООО "Ростнефтегаз-Харп"</t>
  </si>
  <si>
    <t>ООО "Шадринская нефтебаза"</t>
  </si>
  <si>
    <t>* смена наименования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</si>
  <si>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</si>
  <si>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</si>
  <si>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</si>
  <si>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</si>
  <si>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</si>
  <si>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за период с 30 декабря 2019 года по 27 января 2020 года</t>
  </si>
  <si>
    <t>27.01.20/  20.01.20</t>
  </si>
  <si>
    <t>27.01.20/  30.12.19</t>
  </si>
  <si>
    <t>27.01.20/ 30.12.19</t>
  </si>
  <si>
    <t>ООО Корпорация "Рост нефти и газа"</t>
  </si>
  <si>
    <t>ООО Корпорация "Рост нефти и газа", п. Лонгъюган</t>
  </si>
  <si>
    <t>ООО Корпорация "Рост нефти и газа", п. Пангоды</t>
  </si>
  <si>
    <t>ООО Корпорация "Рост нефти и газа", п. Приозерный</t>
  </si>
  <si>
    <t>ООО Корпорация "Рост нефти и газа", п. Правохеттинский</t>
  </si>
  <si>
    <t>ООО Корпорация "Рост нефти и газа", п. Ягельный</t>
  </si>
  <si>
    <t>ИП Матушкина Е.И.</t>
  </si>
  <si>
    <t>НА ТЕРРИТОРИИ ЯМАЛО-НЕНЕЦКОГО АВТОНОМНОГО ОКРУГА</t>
  </si>
  <si>
    <t xml:space="preserve">МОНИТОРИНГ РОЗНИЧНЫХ  ЦЕН  НА  НЕФТЕПРОДУКТЫ, РЕАЛИЗУЕМЫЕ  ЧЕРЕЗ  АЗС 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</si>
</sst>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%"/>
    <numFmt numFmtId="166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6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5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165" fontId="1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tabSelected="1" zoomScale="80" zoomScaleNormal="80" zoomScaleSheetLayoutView="80" workbookViewId="0">
      <pane ySplit="6" topLeftCell="A65" activePane="bottomLeft" state="frozen"/>
      <selection pane="bottomLeft" activeCell="W31" sqref="W31"/>
    </sheetView>
  </sheetViews>
  <sheetFormatPr defaultColWidth="9.140625" defaultRowHeight="15" outlineLevelRow="1"/>
  <cols>
    <col min="1" max="1" width="37.28515625" style="3" customWidth="1"/>
    <col min="2" max="2" width="8.7109375" style="4" customWidth="1"/>
    <col min="3" max="4" width="8.7109375" style="1" customWidth="1"/>
    <col min="5" max="5" width="9.5703125" style="6" customWidth="1"/>
    <col min="6" max="6" width="9.42578125" style="6" hidden="1" customWidth="1"/>
    <col min="7" max="7" width="1.42578125" style="6" hidden="1" customWidth="1"/>
    <col min="8" max="9" width="11" style="7" customWidth="1"/>
    <col min="10" max="10" width="10.85546875" style="7" bestFit="1" customWidth="1"/>
    <col min="11" max="11" width="8.85546875" style="8" customWidth="1"/>
    <col min="12" max="12" width="8.85546875" style="9" customWidth="1"/>
    <col min="13" max="14" width="8.85546875" style="6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0.85546875" style="7" bestFit="1" customWidth="1"/>
    <col min="20" max="20" width="8.7109375" style="8" customWidth="1"/>
    <col min="21" max="21" width="8.7109375" style="9" customWidth="1"/>
    <col min="22" max="22" width="8.7109375" style="6" customWidth="1"/>
    <col min="23" max="23" width="9.85546875" style="6" customWidth="1"/>
    <col min="24" max="24" width="8.7109375" style="6" hidden="1" customWidth="1"/>
    <col min="25" max="25" width="11.28515625" style="6" hidden="1" customWidth="1"/>
    <col min="26" max="26" width="12.28515625" style="7" customWidth="1"/>
    <col min="27" max="28" width="10.85546875" style="2" bestFit="1" customWidth="1"/>
    <col min="29" max="16384" width="9.140625" style="2"/>
  </cols>
  <sheetData>
    <row r="1" spans="1:28" ht="18.75" customHeight="1" outlineLevel="1">
      <c r="A1" s="79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0.25" outlineLevel="1">
      <c r="A2" s="80" t="s">
        <v>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0.25" outlineLevel="1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outlineLevel="1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5"/>
      <c r="Y4" s="15"/>
      <c r="Z4" s="16"/>
      <c r="AA4" s="19"/>
      <c r="AB4" s="19"/>
    </row>
    <row r="5" spans="1:28" s="5" customFormat="1" ht="18.75">
      <c r="A5" s="81" t="s">
        <v>0</v>
      </c>
      <c r="B5" s="82" t="s">
        <v>1</v>
      </c>
      <c r="C5" s="83"/>
      <c r="D5" s="83"/>
      <c r="E5" s="83"/>
      <c r="F5" s="83"/>
      <c r="G5" s="83"/>
      <c r="H5" s="83"/>
      <c r="I5" s="83"/>
      <c r="J5" s="84"/>
      <c r="K5" s="82" t="s">
        <v>2</v>
      </c>
      <c r="L5" s="83"/>
      <c r="M5" s="83"/>
      <c r="N5" s="83"/>
      <c r="O5" s="83"/>
      <c r="P5" s="83"/>
      <c r="Q5" s="83"/>
      <c r="R5" s="83"/>
      <c r="S5" s="84"/>
      <c r="T5" s="85" t="s">
        <v>3</v>
      </c>
      <c r="U5" s="85"/>
      <c r="V5" s="85"/>
      <c r="W5" s="85"/>
      <c r="X5" s="85"/>
      <c r="Y5" s="85"/>
      <c r="Z5" s="85"/>
      <c r="AA5" s="85"/>
      <c r="AB5" s="85"/>
    </row>
    <row r="6" spans="1:28" s="5" customFormat="1" ht="31.5" customHeight="1">
      <c r="A6" s="81"/>
      <c r="B6" s="58">
        <v>43829</v>
      </c>
      <c r="C6" s="58">
        <v>43829</v>
      </c>
      <c r="D6" s="58">
        <v>43850</v>
      </c>
      <c r="E6" s="58">
        <v>43857</v>
      </c>
      <c r="F6" s="58"/>
      <c r="G6" s="58"/>
      <c r="H6" s="58" t="s">
        <v>69</v>
      </c>
      <c r="I6" s="58" t="s">
        <v>70</v>
      </c>
      <c r="J6" s="58" t="s">
        <v>71</v>
      </c>
      <c r="K6" s="58">
        <v>43829</v>
      </c>
      <c r="L6" s="58">
        <v>43829</v>
      </c>
      <c r="M6" s="58">
        <v>43850</v>
      </c>
      <c r="N6" s="58">
        <v>43857</v>
      </c>
      <c r="O6" s="58"/>
      <c r="P6" s="58"/>
      <c r="Q6" s="58" t="s">
        <v>69</v>
      </c>
      <c r="R6" s="58" t="s">
        <v>70</v>
      </c>
      <c r="S6" s="58" t="s">
        <v>71</v>
      </c>
      <c r="T6" s="58">
        <v>43829</v>
      </c>
      <c r="U6" s="58">
        <v>43829</v>
      </c>
      <c r="V6" s="58">
        <v>43850</v>
      </c>
      <c r="W6" s="58">
        <v>43857</v>
      </c>
      <c r="X6" s="58"/>
      <c r="Y6" s="58"/>
      <c r="Z6" s="58" t="s">
        <v>69</v>
      </c>
      <c r="AA6" s="58" t="s">
        <v>70</v>
      </c>
      <c r="AB6" s="58" t="s">
        <v>71</v>
      </c>
    </row>
    <row r="7" spans="1:28" s="10" customFormat="1" ht="18.75">
      <c r="A7" s="20" t="s">
        <v>4</v>
      </c>
      <c r="B7" s="21">
        <v>44.133333333333333</v>
      </c>
      <c r="C7" s="21">
        <v>44.133333333333333</v>
      </c>
      <c r="D7" s="21">
        <v>44.233333333333327</v>
      </c>
      <c r="E7" s="21">
        <f>AVERAGE(E8:E10)</f>
        <v>44.233333333333327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1.0022658610271902</v>
      </c>
      <c r="J7" s="23">
        <f>E7/B7</f>
        <v>1.0022658610271902</v>
      </c>
      <c r="K7" s="21">
        <v>42.433333333333337</v>
      </c>
      <c r="L7" s="21">
        <v>42.433333333333337</v>
      </c>
      <c r="M7" s="21">
        <v>42.433333333333337</v>
      </c>
      <c r="N7" s="21">
        <f>AVERAGE(N8:N10)</f>
        <v>42.433333333333337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1</v>
      </c>
      <c r="S7" s="23">
        <f>N7/K7</f>
        <v>1</v>
      </c>
      <c r="T7" s="24">
        <v>49.9</v>
      </c>
      <c r="U7" s="24">
        <v>49.9</v>
      </c>
      <c r="V7" s="24">
        <v>50.066666666666663</v>
      </c>
      <c r="W7" s="24">
        <f>AVERAGE(W8:W10)</f>
        <v>50.066666666666663</v>
      </c>
      <c r="X7" s="24">
        <f>W7-V7</f>
        <v>0</v>
      </c>
      <c r="Y7" s="22">
        <f>Z7-100%</f>
        <v>0</v>
      </c>
      <c r="Z7" s="22">
        <f>W7/V7</f>
        <v>1</v>
      </c>
      <c r="AA7" s="22">
        <f>W7/U7</f>
        <v>1.0033400133600534</v>
      </c>
      <c r="AB7" s="25">
        <f>W7/T7</f>
        <v>1.0033400133600534</v>
      </c>
    </row>
    <row r="8" spans="1:28" s="5" customFormat="1" ht="36.75" customHeight="1" outlineLevel="1">
      <c r="A8" s="26" t="s">
        <v>37</v>
      </c>
      <c r="B8" s="27">
        <v>43.2</v>
      </c>
      <c r="C8" s="28">
        <v>43.2</v>
      </c>
      <c r="D8" s="28">
        <v>43.2</v>
      </c>
      <c r="E8" s="28">
        <v>43.2</v>
      </c>
      <c r="F8" s="21">
        <f>E8-D8</f>
        <v>0</v>
      </c>
      <c r="G8" s="22">
        <f t="shared" ref="G8:G71" si="0">H8-100%</f>
        <v>0</v>
      </c>
      <c r="H8" s="29">
        <f>E8/D8</f>
        <v>1</v>
      </c>
      <c r="I8" s="29">
        <f>E8/C8</f>
        <v>1</v>
      </c>
      <c r="J8" s="30">
        <f>E8/B8</f>
        <v>1</v>
      </c>
      <c r="K8" s="27">
        <v>41.1</v>
      </c>
      <c r="L8" s="28">
        <v>41.1</v>
      </c>
      <c r="M8" s="28">
        <v>41.1</v>
      </c>
      <c r="N8" s="28">
        <v>41.1</v>
      </c>
      <c r="O8" s="21">
        <f t="shared" ref="O8:O73" si="1">N8-M8</f>
        <v>0</v>
      </c>
      <c r="P8" s="22">
        <f t="shared" ref="P8:P71" si="2">Q8-100%</f>
        <v>0</v>
      </c>
      <c r="Q8" s="29">
        <f>N8/M8</f>
        <v>1</v>
      </c>
      <c r="R8" s="29">
        <f>N8/L8</f>
        <v>1</v>
      </c>
      <c r="S8" s="30">
        <f>N8/K8</f>
        <v>1</v>
      </c>
      <c r="T8" s="27">
        <v>49</v>
      </c>
      <c r="U8" s="28">
        <v>49</v>
      </c>
      <c r="V8" s="28">
        <v>49</v>
      </c>
      <c r="W8" s="28">
        <v>49</v>
      </c>
      <c r="X8" s="24">
        <f>W8-V8</f>
        <v>0</v>
      </c>
      <c r="Y8" s="22">
        <f t="shared" ref="Y8:Y71" si="3">Z8-100%</f>
        <v>0</v>
      </c>
      <c r="Z8" s="29">
        <f>W8/V8</f>
        <v>1</v>
      </c>
      <c r="AA8" s="29">
        <f>W8/U8</f>
        <v>1</v>
      </c>
      <c r="AB8" s="30">
        <f>W8/T8</f>
        <v>1</v>
      </c>
    </row>
    <row r="9" spans="1:28" s="5" customFormat="1" ht="37.5" outlineLevel="1">
      <c r="A9" s="26" t="s">
        <v>38</v>
      </c>
      <c r="B9" s="27">
        <v>44.2</v>
      </c>
      <c r="C9" s="27">
        <v>44.2</v>
      </c>
      <c r="D9" s="27">
        <v>44.5</v>
      </c>
      <c r="E9" s="27">
        <v>44.5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1.0067873303167421</v>
      </c>
      <c r="J9" s="30">
        <f>E9/B9</f>
        <v>1.0067873303167421</v>
      </c>
      <c r="K9" s="27">
        <v>42.2</v>
      </c>
      <c r="L9" s="27">
        <v>42.2</v>
      </c>
      <c r="M9" s="27">
        <v>42.2</v>
      </c>
      <c r="N9" s="27">
        <v>42.2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</v>
      </c>
      <c r="S9" s="30">
        <f>N9/K9</f>
        <v>1</v>
      </c>
      <c r="T9" s="27">
        <v>50.2</v>
      </c>
      <c r="U9" s="27">
        <v>50.2</v>
      </c>
      <c r="V9" s="27">
        <v>50.7</v>
      </c>
      <c r="W9" s="27">
        <v>50.7</v>
      </c>
      <c r="X9" s="24">
        <f>W9-V9</f>
        <v>0</v>
      </c>
      <c r="Y9" s="22">
        <f t="shared" si="3"/>
        <v>0</v>
      </c>
      <c r="Z9" s="29">
        <f>W9/V9</f>
        <v>1</v>
      </c>
      <c r="AA9" s="29">
        <f>W9/U9</f>
        <v>1.0099601593625498</v>
      </c>
      <c r="AB9" s="30">
        <f>W9/T9</f>
        <v>1.0099601593625498</v>
      </c>
    </row>
    <row r="10" spans="1:28" s="5" customFormat="1" ht="37.5" outlineLevel="1">
      <c r="A10" s="26" t="s">
        <v>59</v>
      </c>
      <c r="B10" s="28">
        <v>45</v>
      </c>
      <c r="C10" s="28">
        <v>45</v>
      </c>
      <c r="D10" s="28">
        <v>45</v>
      </c>
      <c r="E10" s="28">
        <v>45</v>
      </c>
      <c r="F10" s="21">
        <f>E10-D10</f>
        <v>0</v>
      </c>
      <c r="G10" s="22">
        <f>H10-100%</f>
        <v>0</v>
      </c>
      <c r="H10" s="31">
        <f>E10/D10</f>
        <v>1</v>
      </c>
      <c r="I10" s="31">
        <f>E10/C10</f>
        <v>1</v>
      </c>
      <c r="J10" s="32">
        <f>E10/B10</f>
        <v>1</v>
      </c>
      <c r="K10" s="28">
        <v>44</v>
      </c>
      <c r="L10" s="28">
        <v>44</v>
      </c>
      <c r="M10" s="28">
        <v>44</v>
      </c>
      <c r="N10" s="28">
        <v>44</v>
      </c>
      <c r="O10" s="21">
        <f t="shared" si="1"/>
        <v>0</v>
      </c>
      <c r="P10" s="22">
        <f t="shared" si="2"/>
        <v>0</v>
      </c>
      <c r="Q10" s="31">
        <f>N10/M10</f>
        <v>1</v>
      </c>
      <c r="R10" s="31">
        <f>N10/L10</f>
        <v>1</v>
      </c>
      <c r="S10" s="32">
        <f>N10/K10</f>
        <v>1</v>
      </c>
      <c r="T10" s="28">
        <v>50.5</v>
      </c>
      <c r="U10" s="28">
        <v>50.5</v>
      </c>
      <c r="V10" s="28">
        <v>50.5</v>
      </c>
      <c r="W10" s="28">
        <v>50.5</v>
      </c>
      <c r="X10" s="24">
        <f t="shared" ref="X10:X16" si="4">W10-V10</f>
        <v>0</v>
      </c>
      <c r="Y10" s="22">
        <f t="shared" si="3"/>
        <v>0</v>
      </c>
      <c r="Z10" s="31">
        <f>W10/V10</f>
        <v>1</v>
      </c>
      <c r="AA10" s="31">
        <f>W10/U10</f>
        <v>1</v>
      </c>
      <c r="AB10" s="32">
        <f>W10/T10</f>
        <v>1</v>
      </c>
    </row>
    <row r="11" spans="1:28" s="11" customFormat="1" ht="18.75">
      <c r="A11" s="33" t="s">
        <v>5</v>
      </c>
      <c r="B11" s="21">
        <v>45.526666666666664</v>
      </c>
      <c r="C11" s="21">
        <v>45.526666666666664</v>
      </c>
      <c r="D11" s="21">
        <v>45.593333333333334</v>
      </c>
      <c r="E11" s="21">
        <f>AVERAGE(E12:E14)</f>
        <v>45.593333333333334</v>
      </c>
      <c r="F11" s="21">
        <f t="shared" ref="F11:F73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1.001464343242056</v>
      </c>
      <c r="J11" s="23">
        <f t="shared" ref="J11:J16" si="8">E11/B11</f>
        <v>1.001464343242056</v>
      </c>
      <c r="K11" s="21">
        <v>43.620000000000005</v>
      </c>
      <c r="L11" s="21">
        <v>43.620000000000005</v>
      </c>
      <c r="M11" s="21">
        <v>43.853333333333332</v>
      </c>
      <c r="N11" s="21">
        <f>AVERAGE(N12:N14)</f>
        <v>43.853333333333332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1.0053492281827907</v>
      </c>
      <c r="S11" s="23">
        <f t="shared" ref="S11:S16" si="11">N11/K11</f>
        <v>1.0053492281827907</v>
      </c>
      <c r="T11" s="24">
        <v>50.589999999999996</v>
      </c>
      <c r="U11" s="24">
        <v>50.589999999999996</v>
      </c>
      <c r="V11" s="24">
        <v>50.756666666666661</v>
      </c>
      <c r="W11" s="24">
        <f>AVERAGE(W12:W14)</f>
        <v>50.923333333333325</v>
      </c>
      <c r="X11" s="24">
        <f t="shared" si="4"/>
        <v>0.1666666666666643</v>
      </c>
      <c r="Y11" s="22">
        <f t="shared" si="3"/>
        <v>3.2836409010310597E-3</v>
      </c>
      <c r="Z11" s="22">
        <f t="shared" ref="Z11:Z16" si="12">W11/V11</f>
        <v>1.0032836409010311</v>
      </c>
      <c r="AA11" s="22">
        <f t="shared" ref="AA11:AA16" si="13">W11/U11</f>
        <v>1.0065889174408644</v>
      </c>
      <c r="AB11" s="23">
        <f t="shared" ref="AB11:AB16" si="14">W11/T11</f>
        <v>1.0065889174408644</v>
      </c>
    </row>
    <row r="12" spans="1:28" s="5" customFormat="1" ht="37.5" outlineLevel="1">
      <c r="A12" s="26" t="s">
        <v>67</v>
      </c>
      <c r="B12" s="27">
        <v>45.1</v>
      </c>
      <c r="C12" s="28">
        <v>45.1</v>
      </c>
      <c r="D12" s="28">
        <v>45.3</v>
      </c>
      <c r="E12" s="28">
        <v>45.3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1.0044345898004434</v>
      </c>
      <c r="J12" s="30">
        <f t="shared" si="8"/>
        <v>1.0044345898004434</v>
      </c>
      <c r="K12" s="27">
        <v>43.7</v>
      </c>
      <c r="L12" s="28">
        <v>43.7</v>
      </c>
      <c r="M12" s="28">
        <v>43.9</v>
      </c>
      <c r="N12" s="28">
        <v>43.9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1.0045766590389016</v>
      </c>
      <c r="S12" s="30">
        <f t="shared" si="11"/>
        <v>1.0045766590389016</v>
      </c>
      <c r="T12" s="27">
        <v>50.8</v>
      </c>
      <c r="U12" s="28">
        <v>50.8</v>
      </c>
      <c r="V12" s="28">
        <v>50.8</v>
      </c>
      <c r="W12" s="28">
        <v>51.3</v>
      </c>
      <c r="X12" s="24">
        <f t="shared" si="4"/>
        <v>0.5</v>
      </c>
      <c r="Y12" s="22">
        <f t="shared" si="3"/>
        <v>9.8425196850393526E-3</v>
      </c>
      <c r="Z12" s="29">
        <f t="shared" si="12"/>
        <v>1.0098425196850394</v>
      </c>
      <c r="AA12" s="29">
        <f t="shared" si="13"/>
        <v>1.0098425196850394</v>
      </c>
      <c r="AB12" s="30">
        <f t="shared" si="14"/>
        <v>1.0098425196850394</v>
      </c>
    </row>
    <row r="13" spans="1:28" s="5" customFormat="1" ht="37.5" outlineLevel="1">
      <c r="A13" s="26" t="s">
        <v>38</v>
      </c>
      <c r="B13" s="27">
        <v>47.28</v>
      </c>
      <c r="C13" s="27">
        <v>47.28</v>
      </c>
      <c r="D13" s="27">
        <v>47.28</v>
      </c>
      <c r="E13" s="27">
        <v>47.28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</v>
      </c>
      <c r="K13" s="27">
        <v>44.26</v>
      </c>
      <c r="L13" s="27">
        <v>44.26</v>
      </c>
      <c r="M13" s="27">
        <v>44.76</v>
      </c>
      <c r="N13" s="27">
        <v>44.76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1.0112968820605512</v>
      </c>
      <c r="S13" s="30">
        <f t="shared" si="11"/>
        <v>1.0112968820605512</v>
      </c>
      <c r="T13" s="27">
        <v>52.27</v>
      </c>
      <c r="U13" s="27">
        <v>52.27</v>
      </c>
      <c r="V13" s="27">
        <v>52.77</v>
      </c>
      <c r="W13" s="27">
        <v>52.77</v>
      </c>
      <c r="X13" s="24">
        <f t="shared" si="4"/>
        <v>0</v>
      </c>
      <c r="Y13" s="22">
        <f t="shared" si="3"/>
        <v>0</v>
      </c>
      <c r="Z13" s="29">
        <f t="shared" si="12"/>
        <v>1</v>
      </c>
      <c r="AA13" s="29">
        <f t="shared" si="13"/>
        <v>1.0095657164721639</v>
      </c>
      <c r="AB13" s="30">
        <f t="shared" si="14"/>
        <v>1.0095657164721639</v>
      </c>
    </row>
    <row r="14" spans="1:28" s="5" customFormat="1" ht="37.5" outlineLevel="1">
      <c r="A14" s="26" t="s">
        <v>39</v>
      </c>
      <c r="B14" s="28">
        <v>44.2</v>
      </c>
      <c r="C14" s="28">
        <v>44.2</v>
      </c>
      <c r="D14" s="28">
        <v>44.2</v>
      </c>
      <c r="E14" s="28">
        <v>44.2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</v>
      </c>
      <c r="J14" s="32">
        <f t="shared" si="8"/>
        <v>1</v>
      </c>
      <c r="K14" s="28">
        <v>42.9</v>
      </c>
      <c r="L14" s="28">
        <v>42.9</v>
      </c>
      <c r="M14" s="28">
        <v>42.9</v>
      </c>
      <c r="N14" s="28">
        <v>42.9</v>
      </c>
      <c r="O14" s="21">
        <f t="shared" si="1"/>
        <v>0</v>
      </c>
      <c r="P14" s="22">
        <f t="shared" si="2"/>
        <v>0</v>
      </c>
      <c r="Q14" s="31">
        <f t="shared" si="9"/>
        <v>1</v>
      </c>
      <c r="R14" s="31">
        <f t="shared" si="10"/>
        <v>1</v>
      </c>
      <c r="S14" s="32">
        <f t="shared" si="11"/>
        <v>1</v>
      </c>
      <c r="T14" s="28">
        <v>48.7</v>
      </c>
      <c r="U14" s="28">
        <v>48.7</v>
      </c>
      <c r="V14" s="28">
        <v>48.7</v>
      </c>
      <c r="W14" s="28">
        <v>48.7</v>
      </c>
      <c r="X14" s="24">
        <f t="shared" si="4"/>
        <v>0</v>
      </c>
      <c r="Y14" s="22">
        <f t="shared" si="3"/>
        <v>0</v>
      </c>
      <c r="Z14" s="31">
        <f t="shared" si="12"/>
        <v>1</v>
      </c>
      <c r="AA14" s="31">
        <f t="shared" si="13"/>
        <v>1</v>
      </c>
      <c r="AB14" s="32">
        <f t="shared" si="14"/>
        <v>1</v>
      </c>
    </row>
    <row r="15" spans="1:28" s="10" customFormat="1" ht="18.75">
      <c r="A15" s="33" t="s">
        <v>6</v>
      </c>
      <c r="B15" s="21">
        <v>46.885714285714286</v>
      </c>
      <c r="C15" s="21">
        <v>46.885714285714286</v>
      </c>
      <c r="D15" s="21">
        <v>46.885714285714286</v>
      </c>
      <c r="E15" s="21">
        <f>AVERAGE(E16:E25)</f>
        <v>46.885714285714286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</v>
      </c>
      <c r="J15" s="23">
        <f t="shared" si="8"/>
        <v>1</v>
      </c>
      <c r="K15" s="21">
        <v>45.028571428571425</v>
      </c>
      <c r="L15" s="21">
        <v>45.028571428571425</v>
      </c>
      <c r="M15" s="21">
        <v>45.028571428571425</v>
      </c>
      <c r="N15" s="21">
        <f>AVERAGE(N16:N25)</f>
        <v>45.028571428571425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0"/>
        <v>1</v>
      </c>
      <c r="S15" s="23">
        <f t="shared" si="11"/>
        <v>1</v>
      </c>
      <c r="T15" s="24">
        <v>52.535714285714278</v>
      </c>
      <c r="U15" s="24">
        <v>52.535714285714278</v>
      </c>
      <c r="V15" s="24">
        <v>52.535714285714278</v>
      </c>
      <c r="W15" s="24">
        <f>AVERAGE(W16:W25)</f>
        <v>52.578571428571429</v>
      </c>
      <c r="X15" s="24">
        <f t="shared" si="4"/>
        <v>4.2857142857151587E-2</v>
      </c>
      <c r="Y15" s="22">
        <f t="shared" si="3"/>
        <v>8.1577158395673699E-4</v>
      </c>
      <c r="Z15" s="22">
        <f t="shared" si="12"/>
        <v>1.0008157715839567</v>
      </c>
      <c r="AA15" s="22">
        <f t="shared" si="13"/>
        <v>1.0008157715839567</v>
      </c>
      <c r="AB15" s="25">
        <f t="shared" si="14"/>
        <v>1.0008157715839567</v>
      </c>
    </row>
    <row r="16" spans="1:28" s="5" customFormat="1" ht="18.75" outlineLevel="1">
      <c r="A16" s="26" t="s">
        <v>54</v>
      </c>
      <c r="B16" s="27">
        <v>47.5</v>
      </c>
      <c r="C16" s="28">
        <v>47.5</v>
      </c>
      <c r="D16" s="28">
        <v>47.5</v>
      </c>
      <c r="E16" s="28">
        <v>47.5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</v>
      </c>
      <c r="K16" s="27">
        <v>45.5</v>
      </c>
      <c r="L16" s="28">
        <v>45.5</v>
      </c>
      <c r="M16" s="28">
        <v>45.5</v>
      </c>
      <c r="N16" s="28">
        <v>45.5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</v>
      </c>
      <c r="T16" s="27">
        <v>53.3</v>
      </c>
      <c r="U16" s="28">
        <v>53.3</v>
      </c>
      <c r="V16" s="28">
        <v>53.3</v>
      </c>
      <c r="W16" s="28">
        <v>53.3</v>
      </c>
      <c r="X16" s="24">
        <f t="shared" si="4"/>
        <v>0</v>
      </c>
      <c r="Y16" s="22">
        <f t="shared" si="3"/>
        <v>0</v>
      </c>
      <c r="Z16" s="29">
        <f t="shared" si="12"/>
        <v>1</v>
      </c>
      <c r="AA16" s="29">
        <f t="shared" si="13"/>
        <v>1</v>
      </c>
      <c r="AB16" s="30">
        <f t="shared" si="14"/>
        <v>1</v>
      </c>
    </row>
    <row r="17" spans="1:28" s="5" customFormat="1" ht="18.75" outlineLevel="1">
      <c r="A17" s="26" t="s">
        <v>57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4"/>
      <c r="Y17" s="22">
        <f t="shared" si="3"/>
        <v>-1</v>
      </c>
      <c r="Z17" s="29"/>
      <c r="AA17" s="29"/>
      <c r="AB17" s="30"/>
    </row>
    <row r="18" spans="1:28" s="5" customFormat="1" ht="20.25" customHeight="1" outlineLevel="1">
      <c r="A18" s="26" t="s">
        <v>55</v>
      </c>
      <c r="B18" s="28">
        <v>47.5</v>
      </c>
      <c r="C18" s="28">
        <v>47.5</v>
      </c>
      <c r="D18" s="28">
        <v>47.5</v>
      </c>
      <c r="E18" s="28">
        <v>47.5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</v>
      </c>
      <c r="K18" s="28">
        <v>45.4</v>
      </c>
      <c r="L18" s="28">
        <v>45.4</v>
      </c>
      <c r="M18" s="28">
        <v>45.4</v>
      </c>
      <c r="N18" s="28">
        <v>45.4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1</v>
      </c>
      <c r="T18" s="28">
        <v>51.9</v>
      </c>
      <c r="U18" s="28">
        <v>51.9</v>
      </c>
      <c r="V18" s="28">
        <v>51.9</v>
      </c>
      <c r="W18" s="28">
        <v>51.9</v>
      </c>
      <c r="X18" s="24">
        <f>W18-V18</f>
        <v>0</v>
      </c>
      <c r="Y18" s="22">
        <f t="shared" si="3"/>
        <v>0</v>
      </c>
      <c r="Z18" s="31">
        <f>W18/V18</f>
        <v>1</v>
      </c>
      <c r="AA18" s="31">
        <f>W18/U18</f>
        <v>1</v>
      </c>
      <c r="AB18" s="32">
        <f>W18/T18</f>
        <v>1</v>
      </c>
    </row>
    <row r="19" spans="1:28" s="5" customFormat="1" ht="20.25" customHeight="1" outlineLevel="1">
      <c r="A19" s="26" t="s">
        <v>52</v>
      </c>
      <c r="B19" s="28">
        <v>45.1</v>
      </c>
      <c r="C19" s="28">
        <v>45.1</v>
      </c>
      <c r="D19" s="28">
        <v>45.1</v>
      </c>
      <c r="E19" s="28">
        <v>45.1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</v>
      </c>
      <c r="K19" s="28">
        <v>43.6</v>
      </c>
      <c r="L19" s="28">
        <v>43.6</v>
      </c>
      <c r="M19" s="28">
        <v>43.6</v>
      </c>
      <c r="N19" s="28">
        <v>43.6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1</v>
      </c>
      <c r="T19" s="28">
        <v>49.9</v>
      </c>
      <c r="U19" s="28">
        <v>49.9</v>
      </c>
      <c r="V19" s="28">
        <v>49.9</v>
      </c>
      <c r="W19" s="28">
        <v>49.9</v>
      </c>
      <c r="X19" s="24">
        <f t="shared" ref="X19:X20" si="17">W19-V19</f>
        <v>0</v>
      </c>
      <c r="Y19" s="22">
        <f t="shared" si="3"/>
        <v>0</v>
      </c>
      <c r="Z19" s="31">
        <f>W19/V19</f>
        <v>1</v>
      </c>
      <c r="AA19" s="31">
        <f>W19/U19</f>
        <v>1</v>
      </c>
      <c r="AB19" s="32">
        <f t="shared" ref="AB19:AB20" si="18">W19/T19</f>
        <v>1</v>
      </c>
    </row>
    <row r="20" spans="1:28" s="5" customFormat="1" ht="20.25" customHeight="1" outlineLevel="1">
      <c r="A20" s="26" t="s">
        <v>53</v>
      </c>
      <c r="B20" s="28">
        <v>45.1</v>
      </c>
      <c r="C20" s="28">
        <v>45.1</v>
      </c>
      <c r="D20" s="28">
        <v>45.1</v>
      </c>
      <c r="E20" s="28">
        <v>45.1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</v>
      </c>
      <c r="K20" s="28">
        <v>43.6</v>
      </c>
      <c r="L20" s="28">
        <v>43.6</v>
      </c>
      <c r="M20" s="28">
        <v>43.6</v>
      </c>
      <c r="N20" s="28">
        <v>43.6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1</v>
      </c>
      <c r="T20" s="28">
        <v>49.9</v>
      </c>
      <c r="U20" s="28">
        <v>49.9</v>
      </c>
      <c r="V20" s="28">
        <v>49.9</v>
      </c>
      <c r="W20" s="28">
        <v>49.9</v>
      </c>
      <c r="X20" s="24">
        <f t="shared" si="17"/>
        <v>0</v>
      </c>
      <c r="Y20" s="22">
        <f t="shared" si="3"/>
        <v>0</v>
      </c>
      <c r="Z20" s="31">
        <f>W20/V20</f>
        <v>1</v>
      </c>
      <c r="AA20" s="31">
        <f>W20/U20</f>
        <v>1</v>
      </c>
      <c r="AB20" s="32">
        <f t="shared" si="18"/>
        <v>1</v>
      </c>
    </row>
    <row r="21" spans="1:28" s="5" customFormat="1" ht="18.75" outlineLevel="1">
      <c r="A21" s="26" t="s">
        <v>7</v>
      </c>
      <c r="B21" s="28">
        <v>49.8</v>
      </c>
      <c r="C21" s="28">
        <v>49.8</v>
      </c>
      <c r="D21" s="28">
        <v>49.8</v>
      </c>
      <c r="E21" s="28">
        <v>49.8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</v>
      </c>
      <c r="J21" s="32">
        <f>E21/B21</f>
        <v>1</v>
      </c>
      <c r="K21" s="28">
        <v>47.6</v>
      </c>
      <c r="L21" s="28">
        <v>47.6</v>
      </c>
      <c r="M21" s="28">
        <v>47.6</v>
      </c>
      <c r="N21" s="28">
        <v>47.6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</v>
      </c>
      <c r="S21" s="32">
        <f>N21/K21</f>
        <v>1</v>
      </c>
      <c r="T21" s="28">
        <v>59.9</v>
      </c>
      <c r="U21" s="28">
        <v>59.9</v>
      </c>
      <c r="V21" s="28">
        <v>59.9</v>
      </c>
      <c r="W21" s="28">
        <v>59.9</v>
      </c>
      <c r="X21" s="24">
        <f>W21-V21</f>
        <v>0</v>
      </c>
      <c r="Y21" s="22">
        <f t="shared" si="3"/>
        <v>0</v>
      </c>
      <c r="Z21" s="31">
        <f>W21/V21</f>
        <v>1</v>
      </c>
      <c r="AA21" s="31">
        <f>W21/U21</f>
        <v>1</v>
      </c>
      <c r="AB21" s="32">
        <f>W21/T21</f>
        <v>1</v>
      </c>
    </row>
    <row r="22" spans="1:28" s="5" customFormat="1" ht="18.75" hidden="1" customHeight="1" outlineLevel="1">
      <c r="A22" s="26" t="s">
        <v>8</v>
      </c>
      <c r="B22" s="28"/>
      <c r="C22" s="28"/>
      <c r="D22" s="28"/>
      <c r="E22" s="28"/>
      <c r="F22" s="21">
        <f t="shared" si="5"/>
        <v>0</v>
      </c>
      <c r="G22" s="22" t="e">
        <f t="shared" si="0"/>
        <v>#DIV/0!</v>
      </c>
      <c r="H22" s="31" t="e">
        <f>E22/D22</f>
        <v>#DIV/0!</v>
      </c>
      <c r="I22" s="31" t="e">
        <f>E22/C22</f>
        <v>#DIV/0!</v>
      </c>
      <c r="J22" s="32" t="e">
        <f>E22/B22</f>
        <v>#DIV/0!</v>
      </c>
      <c r="K22" s="28"/>
      <c r="L22" s="28"/>
      <c r="M22" s="28"/>
      <c r="N22" s="28"/>
      <c r="O22" s="21">
        <f t="shared" si="1"/>
        <v>0</v>
      </c>
      <c r="P22" s="22" t="e">
        <f t="shared" si="2"/>
        <v>#DIV/0!</v>
      </c>
      <c r="Q22" s="31" t="e">
        <f>N22/M22</f>
        <v>#DIV/0!</v>
      </c>
      <c r="R22" s="31" t="e">
        <f>N22/L22</f>
        <v>#DIV/0!</v>
      </c>
      <c r="S22" s="32" t="e">
        <f>N22/K22</f>
        <v>#DIV/0!</v>
      </c>
      <c r="T22" s="28"/>
      <c r="U22" s="28"/>
      <c r="V22" s="28"/>
      <c r="W22" s="28"/>
      <c r="X22" s="24">
        <f>W22-V22</f>
        <v>0</v>
      </c>
      <c r="Y22" s="22" t="e">
        <f t="shared" si="3"/>
        <v>#DIV/0!</v>
      </c>
      <c r="Z22" s="31" t="e">
        <f>W22/V22</f>
        <v>#DIV/0!</v>
      </c>
      <c r="AA22" s="31" t="e">
        <f>W22/U22</f>
        <v>#DIV/0!</v>
      </c>
      <c r="AB22" s="32" t="e">
        <f>W22/T22</f>
        <v>#DIV/0!</v>
      </c>
    </row>
    <row r="23" spans="1:28" s="5" customFormat="1" ht="18.75" customHeight="1" outlineLevel="1">
      <c r="A23" s="26" t="s">
        <v>58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4"/>
      <c r="Y23" s="22">
        <f t="shared" si="3"/>
        <v>-1</v>
      </c>
      <c r="Z23" s="31"/>
      <c r="AA23" s="31"/>
      <c r="AB23" s="32"/>
    </row>
    <row r="24" spans="1:28" s="5" customFormat="1" ht="18.75" outlineLevel="1">
      <c r="A24" s="26" t="s">
        <v>55</v>
      </c>
      <c r="B24" s="28">
        <v>47.8</v>
      </c>
      <c r="C24" s="28">
        <v>47.8</v>
      </c>
      <c r="D24" s="28">
        <v>47.8</v>
      </c>
      <c r="E24" s="28">
        <v>47.8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</v>
      </c>
      <c r="K24" s="28">
        <v>45.85</v>
      </c>
      <c r="L24" s="28">
        <v>45.85</v>
      </c>
      <c r="M24" s="28">
        <v>45.85</v>
      </c>
      <c r="N24" s="28">
        <v>45.85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1</v>
      </c>
      <c r="S24" s="32">
        <f>N24/K24</f>
        <v>1</v>
      </c>
      <c r="T24" s="28">
        <v>52.4</v>
      </c>
      <c r="U24" s="28">
        <v>52.4</v>
      </c>
      <c r="V24" s="28">
        <v>52.4</v>
      </c>
      <c r="W24" s="28">
        <v>52.55</v>
      </c>
      <c r="X24" s="24">
        <f t="shared" ref="X24:X30" si="23">W24-V24</f>
        <v>0.14999999999999858</v>
      </c>
      <c r="Y24" s="22">
        <f t="shared" si="3"/>
        <v>2.8625954198473469E-3</v>
      </c>
      <c r="Z24" s="31">
        <f t="shared" ref="Z24:Z29" si="24">W24/V24</f>
        <v>1.0028625954198473</v>
      </c>
      <c r="AA24" s="31">
        <f t="shared" ref="AA24:AA29" si="25">W24/U24</f>
        <v>1.0028625954198473</v>
      </c>
      <c r="AB24" s="32">
        <f>W24/T24</f>
        <v>1.0028625954198473</v>
      </c>
    </row>
    <row r="25" spans="1:28" s="5" customFormat="1" ht="18.75" outlineLevel="1">
      <c r="A25" s="26" t="s">
        <v>52</v>
      </c>
      <c r="B25" s="28">
        <v>45.4</v>
      </c>
      <c r="C25" s="28">
        <v>45.4</v>
      </c>
      <c r="D25" s="28">
        <v>45.4</v>
      </c>
      <c r="E25" s="28">
        <v>45.4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</v>
      </c>
      <c r="K25" s="28">
        <v>43.65</v>
      </c>
      <c r="L25" s="28">
        <v>43.65</v>
      </c>
      <c r="M25" s="28">
        <v>43.65</v>
      </c>
      <c r="N25" s="28">
        <v>43.65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</v>
      </c>
      <c r="S25" s="32">
        <f>N25/K25</f>
        <v>1</v>
      </c>
      <c r="T25" s="28">
        <v>50.45</v>
      </c>
      <c r="U25" s="28">
        <v>50.45</v>
      </c>
      <c r="V25" s="28">
        <v>50.45</v>
      </c>
      <c r="W25" s="28">
        <v>50.6</v>
      </c>
      <c r="X25" s="24">
        <f t="shared" si="23"/>
        <v>0.14999999999999858</v>
      </c>
      <c r="Y25" s="22">
        <f t="shared" si="3"/>
        <v>2.9732408325073845E-3</v>
      </c>
      <c r="Z25" s="31">
        <f t="shared" si="24"/>
        <v>1.0029732408325074</v>
      </c>
      <c r="AA25" s="31">
        <f t="shared" si="25"/>
        <v>1.0029732408325074</v>
      </c>
      <c r="AB25" s="32">
        <f>W25/T25</f>
        <v>1.0029732408325074</v>
      </c>
    </row>
    <row r="26" spans="1:28" s="10" customFormat="1" ht="18.75">
      <c r="A26" s="33" t="s">
        <v>10</v>
      </c>
      <c r="B26" s="21">
        <v>43.567499999999995</v>
      </c>
      <c r="C26" s="21">
        <v>43.567499999999995</v>
      </c>
      <c r="D26" s="21">
        <v>43.567499999999995</v>
      </c>
      <c r="E26" s="21">
        <f>AVERAGE(E27:E29,E30)</f>
        <v>43.567499999999995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0"/>
        <v>1</v>
      </c>
      <c r="J26" s="23">
        <f t="shared" ref="J26:J31" si="26">E26/B26</f>
        <v>1</v>
      </c>
      <c r="K26" s="21">
        <v>41.734999999999999</v>
      </c>
      <c r="L26" s="21">
        <v>41.734999999999999</v>
      </c>
      <c r="M26" s="21">
        <v>41.734999999999999</v>
      </c>
      <c r="N26" s="21">
        <f>AVERAGE(N27:N29,N30)</f>
        <v>41.86</v>
      </c>
      <c r="O26" s="21">
        <f t="shared" si="1"/>
        <v>0.125</v>
      </c>
      <c r="P26" s="22">
        <f t="shared" si="2"/>
        <v>2.9950880555889015E-3</v>
      </c>
      <c r="Q26" s="22">
        <f t="shared" si="21"/>
        <v>1.0029950880555889</v>
      </c>
      <c r="R26" s="22">
        <f t="shared" si="22"/>
        <v>1.0029950880555889</v>
      </c>
      <c r="S26" s="23">
        <f t="shared" ref="S26:S31" si="27">N26/K26</f>
        <v>1.0029950880555889</v>
      </c>
      <c r="T26" s="24">
        <v>50.164999999999999</v>
      </c>
      <c r="U26" s="24">
        <v>50.164999999999999</v>
      </c>
      <c r="V26" s="24">
        <v>50.164999999999999</v>
      </c>
      <c r="W26" s="21">
        <f>AVERAGE(W27:W29,W30)</f>
        <v>50.577500000000001</v>
      </c>
      <c r="X26" s="24">
        <f>W26-V26</f>
        <v>0.41250000000000142</v>
      </c>
      <c r="Y26" s="22">
        <f t="shared" si="3"/>
        <v>8.2228645469948347E-3</v>
      </c>
      <c r="Z26" s="22">
        <f>W26/V26</f>
        <v>1.0082228645469948</v>
      </c>
      <c r="AA26" s="34">
        <f t="shared" si="25"/>
        <v>1.0082228645469948</v>
      </c>
      <c r="AB26" s="25">
        <f t="shared" ref="AB26:AB31" si="28">W26/T26</f>
        <v>1.0082228645469948</v>
      </c>
    </row>
    <row r="27" spans="1:28" s="5" customFormat="1" ht="18.75" outlineLevel="1">
      <c r="A27" s="26" t="s">
        <v>45</v>
      </c>
      <c r="B27" s="27">
        <v>42.85</v>
      </c>
      <c r="C27" s="28">
        <v>42.85</v>
      </c>
      <c r="D27" s="28">
        <v>42.85</v>
      </c>
      <c r="E27" s="28">
        <v>42.85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1</v>
      </c>
      <c r="J27" s="30">
        <f t="shared" si="26"/>
        <v>1</v>
      </c>
      <c r="K27" s="27">
        <v>41.55</v>
      </c>
      <c r="L27" s="28">
        <v>41.55</v>
      </c>
      <c r="M27" s="28">
        <v>41.55</v>
      </c>
      <c r="N27" s="28">
        <v>41.55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1</v>
      </c>
      <c r="S27" s="30">
        <f t="shared" si="27"/>
        <v>1</v>
      </c>
      <c r="T27" s="27">
        <v>50.25</v>
      </c>
      <c r="U27" s="28">
        <v>50.25</v>
      </c>
      <c r="V27" s="28">
        <v>50.25</v>
      </c>
      <c r="W27" s="28">
        <v>50.4</v>
      </c>
      <c r="X27" s="24">
        <f t="shared" si="23"/>
        <v>0.14999999999999858</v>
      </c>
      <c r="Y27" s="22">
        <f t="shared" si="3"/>
        <v>2.9850746268655914E-3</v>
      </c>
      <c r="Z27" s="29">
        <f t="shared" si="24"/>
        <v>1.0029850746268656</v>
      </c>
      <c r="AA27" s="29">
        <f t="shared" si="25"/>
        <v>1.0029850746268656</v>
      </c>
      <c r="AB27" s="30">
        <f t="shared" si="28"/>
        <v>1.0029850746268656</v>
      </c>
    </row>
    <row r="28" spans="1:28" s="5" customFormat="1" ht="37.15" customHeight="1" outlineLevel="1">
      <c r="A28" s="26" t="s">
        <v>40</v>
      </c>
      <c r="B28" s="28">
        <v>42.5</v>
      </c>
      <c r="C28" s="28">
        <v>42.5</v>
      </c>
      <c r="D28" s="28">
        <v>42.5</v>
      </c>
      <c r="E28" s="28">
        <v>42.5</v>
      </c>
      <c r="F28" s="21">
        <f t="shared" si="5"/>
        <v>0</v>
      </c>
      <c r="G28" s="22">
        <f t="shared" si="0"/>
        <v>0</v>
      </c>
      <c r="H28" s="31">
        <f t="shared" si="19"/>
        <v>1</v>
      </c>
      <c r="I28" s="31">
        <f t="shared" si="20"/>
        <v>1</v>
      </c>
      <c r="J28" s="32">
        <f t="shared" si="26"/>
        <v>1</v>
      </c>
      <c r="K28" s="28">
        <v>41</v>
      </c>
      <c r="L28" s="28">
        <v>41</v>
      </c>
      <c r="M28" s="28">
        <v>41</v>
      </c>
      <c r="N28" s="28">
        <v>41</v>
      </c>
      <c r="O28" s="21">
        <f t="shared" si="1"/>
        <v>0</v>
      </c>
      <c r="P28" s="22">
        <f t="shared" si="2"/>
        <v>0</v>
      </c>
      <c r="Q28" s="31">
        <f t="shared" si="21"/>
        <v>1</v>
      </c>
      <c r="R28" s="31">
        <f t="shared" si="22"/>
        <v>1</v>
      </c>
      <c r="S28" s="32">
        <f t="shared" si="27"/>
        <v>1</v>
      </c>
      <c r="T28" s="28">
        <v>48.9</v>
      </c>
      <c r="U28" s="28">
        <v>48.9</v>
      </c>
      <c r="V28" s="28">
        <v>48.9</v>
      </c>
      <c r="W28" s="28">
        <v>49.9</v>
      </c>
      <c r="X28" s="24">
        <f t="shared" si="23"/>
        <v>1</v>
      </c>
      <c r="Y28" s="22">
        <f t="shared" si="3"/>
        <v>2.0449897750511203E-2</v>
      </c>
      <c r="Z28" s="31">
        <f t="shared" si="24"/>
        <v>1.0204498977505112</v>
      </c>
      <c r="AA28" s="31">
        <f t="shared" si="25"/>
        <v>1.0204498977505112</v>
      </c>
      <c r="AB28" s="32">
        <f t="shared" si="28"/>
        <v>1.0204498977505112</v>
      </c>
    </row>
    <row r="29" spans="1:28" s="5" customFormat="1" ht="21.75" customHeight="1" outlineLevel="1">
      <c r="A29" s="35" t="s">
        <v>11</v>
      </c>
      <c r="B29" s="28">
        <v>46.92</v>
      </c>
      <c r="C29" s="28">
        <v>46.92</v>
      </c>
      <c r="D29" s="28">
        <v>46.92</v>
      </c>
      <c r="E29" s="28">
        <v>46.92</v>
      </c>
      <c r="F29" s="21">
        <f>E29-D29</f>
        <v>0</v>
      </c>
      <c r="G29" s="22">
        <f t="shared" si="0"/>
        <v>0</v>
      </c>
      <c r="H29" s="31">
        <f t="shared" si="19"/>
        <v>1</v>
      </c>
      <c r="I29" s="31">
        <f t="shared" si="20"/>
        <v>1</v>
      </c>
      <c r="J29" s="32">
        <f t="shared" si="26"/>
        <v>1</v>
      </c>
      <c r="K29" s="28">
        <v>43.89</v>
      </c>
      <c r="L29" s="28">
        <v>43.89</v>
      </c>
      <c r="M29" s="28">
        <v>43.89</v>
      </c>
      <c r="N29" s="28">
        <v>44.39</v>
      </c>
      <c r="O29" s="21">
        <f>N29-M29</f>
        <v>0.5</v>
      </c>
      <c r="P29" s="22">
        <f t="shared" si="2"/>
        <v>1.139211665527462E-2</v>
      </c>
      <c r="Q29" s="31">
        <f t="shared" si="21"/>
        <v>1.0113921166552746</v>
      </c>
      <c r="R29" s="31">
        <f t="shared" si="22"/>
        <v>1.0113921166552746</v>
      </c>
      <c r="S29" s="32">
        <f t="shared" si="27"/>
        <v>1.0113921166552746</v>
      </c>
      <c r="T29" s="28">
        <v>52.01</v>
      </c>
      <c r="U29" s="28">
        <v>52.01</v>
      </c>
      <c r="V29" s="28">
        <v>52.01</v>
      </c>
      <c r="W29" s="28">
        <v>52.51</v>
      </c>
      <c r="X29" s="24">
        <f t="shared" si="23"/>
        <v>0.5</v>
      </c>
      <c r="Y29" s="22">
        <f t="shared" si="3"/>
        <v>9.6135358584887864E-3</v>
      </c>
      <c r="Z29" s="31">
        <f t="shared" si="24"/>
        <v>1.0096135358584888</v>
      </c>
      <c r="AA29" s="31">
        <f t="shared" si="25"/>
        <v>1.0096135358584888</v>
      </c>
      <c r="AB29" s="32">
        <f t="shared" si="28"/>
        <v>1.0096135358584888</v>
      </c>
    </row>
    <row r="30" spans="1:28" s="5" customFormat="1" ht="21.75" customHeight="1" outlineLevel="1">
      <c r="A30" s="35" t="s">
        <v>63</v>
      </c>
      <c r="B30" s="28">
        <v>42</v>
      </c>
      <c r="C30" s="28">
        <v>42</v>
      </c>
      <c r="D30" s="28">
        <v>42</v>
      </c>
      <c r="E30" s="28">
        <v>42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</v>
      </c>
      <c r="K30" s="28">
        <v>40.5</v>
      </c>
      <c r="L30" s="28">
        <v>40.5</v>
      </c>
      <c r="M30" s="28">
        <v>40.5</v>
      </c>
      <c r="N30" s="28">
        <v>40.5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</v>
      </c>
      <c r="T30" s="28">
        <v>49.5</v>
      </c>
      <c r="U30" s="28">
        <v>49.5</v>
      </c>
      <c r="V30" s="28">
        <v>49.5</v>
      </c>
      <c r="W30" s="28">
        <v>49.5</v>
      </c>
      <c r="X30" s="24">
        <f t="shared" si="23"/>
        <v>0</v>
      </c>
      <c r="Y30" s="22">
        <f t="shared" si="3"/>
        <v>0</v>
      </c>
      <c r="Z30" s="31">
        <f t="shared" ref="Z30" si="33">W30/V30</f>
        <v>1</v>
      </c>
      <c r="AA30" s="31">
        <f t="shared" ref="AA30" si="34">W30/U30</f>
        <v>1</v>
      </c>
      <c r="AB30" s="32">
        <f t="shared" si="28"/>
        <v>1</v>
      </c>
    </row>
    <row r="31" spans="1:28" s="10" customFormat="1" ht="18.75">
      <c r="A31" s="36" t="s">
        <v>12</v>
      </c>
      <c r="B31" s="21">
        <v>42.033333333333331</v>
      </c>
      <c r="C31" s="21">
        <v>42.033333333333331</v>
      </c>
      <c r="D31" s="21">
        <v>42.033333333333331</v>
      </c>
      <c r="E31" s="21">
        <f>AVERAGE(E33:E35)</f>
        <v>42.033333333333331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1</v>
      </c>
      <c r="J31" s="23">
        <f t="shared" si="26"/>
        <v>1</v>
      </c>
      <c r="K31" s="21">
        <v>40.300000000000004</v>
      </c>
      <c r="L31" s="24">
        <v>40.300000000000004</v>
      </c>
      <c r="M31" s="24">
        <v>40.300000000000004</v>
      </c>
      <c r="N31" s="24">
        <f>AVERAGE(N32:N35)</f>
        <v>40.300000000000004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1</v>
      </c>
      <c r="S31" s="23">
        <f t="shared" si="27"/>
        <v>1</v>
      </c>
      <c r="T31" s="24">
        <v>49.5</v>
      </c>
      <c r="U31" s="24">
        <v>49.5</v>
      </c>
      <c r="V31" s="24">
        <v>49.65</v>
      </c>
      <c r="W31" s="24">
        <f>AVERAGE(W33:W35)</f>
        <v>49.65</v>
      </c>
      <c r="X31" s="24">
        <f t="shared" ref="X31:X76" si="35">W31-V31</f>
        <v>0</v>
      </c>
      <c r="Y31" s="22">
        <f>Z31-100%</f>
        <v>0</v>
      </c>
      <c r="Z31" s="22">
        <f>W31/V31</f>
        <v>1</v>
      </c>
      <c r="AA31" s="22">
        <f>W31/U31</f>
        <v>1.0030303030303029</v>
      </c>
      <c r="AB31" s="23">
        <f t="shared" si="28"/>
        <v>1.0030303030303029</v>
      </c>
    </row>
    <row r="32" spans="1:28" s="5" customFormat="1" ht="27.75" customHeight="1" outlineLevel="1">
      <c r="A32" s="26" t="s">
        <v>9</v>
      </c>
      <c r="B32" s="27"/>
      <c r="C32" s="28"/>
      <c r="D32" s="28"/>
      <c r="E32" s="28"/>
      <c r="F32" s="21">
        <f t="shared" si="5"/>
        <v>0</v>
      </c>
      <c r="G32" s="22">
        <f t="shared" si="0"/>
        <v>-1</v>
      </c>
      <c r="H32" s="29"/>
      <c r="I32" s="29"/>
      <c r="J32" s="30" t="s">
        <v>13</v>
      </c>
      <c r="K32" s="59"/>
      <c r="L32" s="37"/>
      <c r="M32" s="37"/>
      <c r="N32" s="37"/>
      <c r="O32" s="21">
        <f t="shared" si="1"/>
        <v>0</v>
      </c>
      <c r="P32" s="22">
        <f t="shared" si="2"/>
        <v>-1</v>
      </c>
      <c r="Q32" s="29"/>
      <c r="R32" s="29"/>
      <c r="S32" s="30"/>
      <c r="T32" s="27"/>
      <c r="U32" s="28"/>
      <c r="V32" s="28"/>
      <c r="W32" s="28"/>
      <c r="X32" s="24">
        <f t="shared" si="35"/>
        <v>0</v>
      </c>
      <c r="Y32" s="22">
        <f t="shared" si="3"/>
        <v>-1</v>
      </c>
      <c r="Z32" s="29"/>
      <c r="AA32" s="29"/>
      <c r="AB32" s="30"/>
    </row>
    <row r="33" spans="1:28" s="5" customFormat="1" ht="18.75" outlineLevel="1">
      <c r="A33" s="26" t="s">
        <v>14</v>
      </c>
      <c r="B33" s="28">
        <v>43.25</v>
      </c>
      <c r="C33" s="28">
        <v>43.25</v>
      </c>
      <c r="D33" s="28">
        <v>43.25</v>
      </c>
      <c r="E33" s="28">
        <v>43.25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1</v>
      </c>
      <c r="J33" s="32">
        <f>E33/B33</f>
        <v>1</v>
      </c>
      <c r="K33" s="28">
        <v>41.85</v>
      </c>
      <c r="L33" s="28">
        <v>41.85</v>
      </c>
      <c r="M33" s="28">
        <v>41.85</v>
      </c>
      <c r="N33" s="28">
        <v>41.85</v>
      </c>
      <c r="O33" s="21">
        <f t="shared" si="1"/>
        <v>0</v>
      </c>
      <c r="P33" s="22">
        <f t="shared" si="2"/>
        <v>0</v>
      </c>
      <c r="Q33" s="31">
        <f t="shared" ref="Q33:Q56" si="36">N33/M33</f>
        <v>1</v>
      </c>
      <c r="R33" s="31">
        <f t="shared" ref="R33:R56" si="37">N33/L33</f>
        <v>1</v>
      </c>
      <c r="S33" s="32">
        <f t="shared" ref="S33:S56" si="38">N33/K33</f>
        <v>1</v>
      </c>
      <c r="T33" s="28">
        <v>50.6</v>
      </c>
      <c r="U33" s="28">
        <v>50.6</v>
      </c>
      <c r="V33" s="28">
        <v>50.75</v>
      </c>
      <c r="W33" s="28">
        <v>50.75</v>
      </c>
      <c r="X33" s="24">
        <f t="shared" si="35"/>
        <v>0</v>
      </c>
      <c r="Y33" s="22">
        <f t="shared" si="3"/>
        <v>0</v>
      </c>
      <c r="Z33" s="31">
        <f>W33/V33</f>
        <v>1</v>
      </c>
      <c r="AA33" s="31">
        <f>W33/U33</f>
        <v>1.0029644268774702</v>
      </c>
      <c r="AB33" s="32">
        <f>W33/T33</f>
        <v>1.0029644268774702</v>
      </c>
    </row>
    <row r="34" spans="1:28" s="5" customFormat="1" ht="18.75" outlineLevel="1">
      <c r="A34" s="26" t="s">
        <v>15</v>
      </c>
      <c r="B34" s="28">
        <v>39.6</v>
      </c>
      <c r="C34" s="28">
        <v>39.6</v>
      </c>
      <c r="D34" s="28">
        <v>39.6</v>
      </c>
      <c r="E34" s="28">
        <v>39.6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</v>
      </c>
      <c r="J34" s="32">
        <f>E34/B34</f>
        <v>1</v>
      </c>
      <c r="K34" s="28">
        <v>37.200000000000003</v>
      </c>
      <c r="L34" s="28">
        <v>37.200000000000003</v>
      </c>
      <c r="M34" s="28">
        <v>37.200000000000003</v>
      </c>
      <c r="N34" s="28">
        <v>37.200000000000003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</v>
      </c>
      <c r="S34" s="32">
        <f t="shared" si="38"/>
        <v>1</v>
      </c>
      <c r="T34" s="28">
        <v>48.4</v>
      </c>
      <c r="U34" s="28">
        <v>48.4</v>
      </c>
      <c r="V34" s="28">
        <v>48.55</v>
      </c>
      <c r="W34" s="28">
        <v>48.55</v>
      </c>
      <c r="X34" s="24">
        <f t="shared" si="35"/>
        <v>0</v>
      </c>
      <c r="Y34" s="22">
        <f t="shared" si="3"/>
        <v>0</v>
      </c>
      <c r="Z34" s="31">
        <f>W34/V34</f>
        <v>1</v>
      </c>
      <c r="AA34" s="31">
        <f>W34/U34</f>
        <v>1.0030991735537189</v>
      </c>
      <c r="AB34" s="32">
        <f>W34/T34</f>
        <v>1.0030991735537189</v>
      </c>
    </row>
    <row r="35" spans="1:28" s="5" customFormat="1" ht="18.75" outlineLevel="1">
      <c r="A35" s="26" t="s">
        <v>16</v>
      </c>
      <c r="B35" s="28">
        <v>43.25</v>
      </c>
      <c r="C35" s="28">
        <v>43.25</v>
      </c>
      <c r="D35" s="28">
        <v>43.25</v>
      </c>
      <c r="E35" s="28">
        <v>43.25</v>
      </c>
      <c r="F35" s="21">
        <f>E35-D35</f>
        <v>0</v>
      </c>
      <c r="G35" s="22">
        <f t="shared" si="0"/>
        <v>0</v>
      </c>
      <c r="H35" s="31">
        <f>E35/D35</f>
        <v>1</v>
      </c>
      <c r="I35" s="31">
        <f>E35/C35</f>
        <v>1</v>
      </c>
      <c r="J35" s="32">
        <f>E35/B35</f>
        <v>1</v>
      </c>
      <c r="K35" s="28">
        <v>41.85</v>
      </c>
      <c r="L35" s="28">
        <v>41.85</v>
      </c>
      <c r="M35" s="28">
        <v>41.85</v>
      </c>
      <c r="N35" s="28">
        <v>41.85</v>
      </c>
      <c r="O35" s="21">
        <f t="shared" si="1"/>
        <v>0</v>
      </c>
      <c r="P35" s="22">
        <f t="shared" si="2"/>
        <v>0</v>
      </c>
      <c r="Q35" s="31">
        <f t="shared" si="36"/>
        <v>1</v>
      </c>
      <c r="R35" s="31">
        <f t="shared" si="37"/>
        <v>1</v>
      </c>
      <c r="S35" s="32">
        <f t="shared" si="38"/>
        <v>1</v>
      </c>
      <c r="T35" s="28"/>
      <c r="U35" s="28"/>
      <c r="V35" s="28"/>
      <c r="W35" s="28"/>
      <c r="X35" s="24">
        <f t="shared" si="35"/>
        <v>0</v>
      </c>
      <c r="Y35" s="22">
        <f t="shared" si="3"/>
        <v>-1</v>
      </c>
      <c r="Z35" s="31"/>
      <c r="AA35" s="31"/>
      <c r="AB35" s="32"/>
    </row>
    <row r="36" spans="1:28" s="10" customFormat="1" ht="18.75">
      <c r="A36" s="38" t="s">
        <v>17</v>
      </c>
      <c r="B36" s="21">
        <v>40.65</v>
      </c>
      <c r="C36" s="21">
        <v>40.65</v>
      </c>
      <c r="D36" s="21">
        <v>40.65</v>
      </c>
      <c r="E36" s="21">
        <f>AVERAGE(E37:E41)</f>
        <v>40.65</v>
      </c>
      <c r="F36" s="21">
        <f t="shared" si="5"/>
        <v>0</v>
      </c>
      <c r="G36" s="22">
        <f t="shared" si="0"/>
        <v>0</v>
      </c>
      <c r="H36" s="22">
        <f t="shared" ref="H36:H49" si="39">E36/D36</f>
        <v>1</v>
      </c>
      <c r="I36" s="22">
        <f t="shared" ref="I36:I49" si="40">E36/C36</f>
        <v>1</v>
      </c>
      <c r="J36" s="23">
        <f t="shared" ref="J36:J49" si="41">E36/B36</f>
        <v>1</v>
      </c>
      <c r="K36" s="21">
        <v>38.32</v>
      </c>
      <c r="L36" s="21">
        <v>38.32</v>
      </c>
      <c r="M36" s="21">
        <v>38.32</v>
      </c>
      <c r="N36" s="21">
        <f>AVERAGE(N37:N41)</f>
        <v>38.32</v>
      </c>
      <c r="O36" s="21">
        <f t="shared" si="1"/>
        <v>0</v>
      </c>
      <c r="P36" s="22">
        <f t="shared" si="2"/>
        <v>0</v>
      </c>
      <c r="Q36" s="22">
        <f t="shared" si="36"/>
        <v>1</v>
      </c>
      <c r="R36" s="22">
        <f t="shared" si="37"/>
        <v>1</v>
      </c>
      <c r="S36" s="23">
        <f t="shared" si="38"/>
        <v>1</v>
      </c>
      <c r="T36" s="24">
        <v>50.8</v>
      </c>
      <c r="U36" s="24">
        <v>50.8</v>
      </c>
      <c r="V36" s="24">
        <v>50.8125</v>
      </c>
      <c r="W36" s="24">
        <f>AVERAGE(W37:W40)</f>
        <v>50.8125</v>
      </c>
      <c r="X36" s="24">
        <f t="shared" si="35"/>
        <v>0</v>
      </c>
      <c r="Y36" s="22">
        <f t="shared" si="3"/>
        <v>0</v>
      </c>
      <c r="Z36" s="22">
        <f t="shared" ref="Z36:Z47" si="42">W36/V36</f>
        <v>1</v>
      </c>
      <c r="AA36" s="22">
        <f t="shared" ref="AA36:AA47" si="43">W36/U36</f>
        <v>1.0002460629921262</v>
      </c>
      <c r="AB36" s="25">
        <f t="shared" ref="AB36:AB47" si="44">W36/T36</f>
        <v>1.0002460629921262</v>
      </c>
    </row>
    <row r="37" spans="1:28" s="5" customFormat="1" ht="37.5" outlineLevel="1">
      <c r="A37" s="26" t="s">
        <v>42</v>
      </c>
      <c r="B37" s="27">
        <v>38.049999999999997</v>
      </c>
      <c r="C37" s="28">
        <v>38.049999999999997</v>
      </c>
      <c r="D37" s="28">
        <v>38.049999999999997</v>
      </c>
      <c r="E37" s="28">
        <v>38.049999999999997</v>
      </c>
      <c r="F37" s="21">
        <f t="shared" si="5"/>
        <v>0</v>
      </c>
      <c r="G37" s="22">
        <f t="shared" si="0"/>
        <v>0</v>
      </c>
      <c r="H37" s="29">
        <f t="shared" si="39"/>
        <v>1</v>
      </c>
      <c r="I37" s="29">
        <f t="shared" si="40"/>
        <v>1</v>
      </c>
      <c r="J37" s="30">
        <f t="shared" si="41"/>
        <v>1</v>
      </c>
      <c r="K37" s="27">
        <v>36.299999999999997</v>
      </c>
      <c r="L37" s="28">
        <v>36.299999999999997</v>
      </c>
      <c r="M37" s="28">
        <v>36.299999999999997</v>
      </c>
      <c r="N37" s="28">
        <v>36.299999999999997</v>
      </c>
      <c r="O37" s="21">
        <f t="shared" si="1"/>
        <v>0</v>
      </c>
      <c r="P37" s="22">
        <f t="shared" si="2"/>
        <v>0</v>
      </c>
      <c r="Q37" s="29">
        <f t="shared" si="36"/>
        <v>1</v>
      </c>
      <c r="R37" s="29">
        <f t="shared" si="37"/>
        <v>1</v>
      </c>
      <c r="S37" s="30">
        <f t="shared" si="38"/>
        <v>1</v>
      </c>
      <c r="T37" s="27">
        <v>48.9</v>
      </c>
      <c r="U37" s="28">
        <v>48.9</v>
      </c>
      <c r="V37" s="28">
        <v>48.9</v>
      </c>
      <c r="W37" s="28">
        <v>48.9</v>
      </c>
      <c r="X37" s="24">
        <f t="shared" si="35"/>
        <v>0</v>
      </c>
      <c r="Y37" s="22">
        <f t="shared" si="3"/>
        <v>0</v>
      </c>
      <c r="Z37" s="29">
        <f t="shared" si="42"/>
        <v>1</v>
      </c>
      <c r="AA37" s="29">
        <f t="shared" si="43"/>
        <v>1</v>
      </c>
      <c r="AB37" s="30">
        <f t="shared" si="44"/>
        <v>1</v>
      </c>
    </row>
    <row r="38" spans="1:28" s="5" customFormat="1" ht="18.75" outlineLevel="1">
      <c r="A38" s="39" t="s">
        <v>64</v>
      </c>
      <c r="B38" s="28">
        <v>39.799999999999997</v>
      </c>
      <c r="C38" s="28">
        <v>39.799999999999997</v>
      </c>
      <c r="D38" s="28">
        <v>39.799999999999997</v>
      </c>
      <c r="E38" s="28">
        <v>39.799999999999997</v>
      </c>
      <c r="F38" s="21">
        <f t="shared" si="5"/>
        <v>0</v>
      </c>
      <c r="G38" s="22">
        <f t="shared" si="0"/>
        <v>0</v>
      </c>
      <c r="H38" s="31">
        <f t="shared" si="39"/>
        <v>1</v>
      </c>
      <c r="I38" s="31">
        <f t="shared" si="40"/>
        <v>1</v>
      </c>
      <c r="J38" s="32">
        <f t="shared" si="41"/>
        <v>1</v>
      </c>
      <c r="K38" s="28">
        <v>37</v>
      </c>
      <c r="L38" s="28">
        <v>37</v>
      </c>
      <c r="M38" s="28">
        <v>37</v>
      </c>
      <c r="N38" s="28">
        <v>37</v>
      </c>
      <c r="O38" s="21">
        <f t="shared" si="1"/>
        <v>0</v>
      </c>
      <c r="P38" s="22">
        <f t="shared" si="2"/>
        <v>0</v>
      </c>
      <c r="Q38" s="31">
        <f t="shared" si="36"/>
        <v>1</v>
      </c>
      <c r="R38" s="31">
        <f t="shared" si="37"/>
        <v>1</v>
      </c>
      <c r="S38" s="32">
        <f t="shared" si="38"/>
        <v>1</v>
      </c>
      <c r="T38" s="28">
        <v>48.3</v>
      </c>
      <c r="U38" s="28">
        <v>48.3</v>
      </c>
      <c r="V38" s="28">
        <v>48.35</v>
      </c>
      <c r="W38" s="28">
        <v>48.35</v>
      </c>
      <c r="X38" s="24">
        <f t="shared" si="35"/>
        <v>0</v>
      </c>
      <c r="Y38" s="22">
        <f t="shared" si="3"/>
        <v>0</v>
      </c>
      <c r="Z38" s="31">
        <f t="shared" si="42"/>
        <v>1</v>
      </c>
      <c r="AA38" s="31">
        <f t="shared" si="43"/>
        <v>1.0010351966873707</v>
      </c>
      <c r="AB38" s="32">
        <f t="shared" si="44"/>
        <v>1.0010351966873707</v>
      </c>
    </row>
    <row r="39" spans="1:28" s="5" customFormat="1" ht="36" customHeight="1" outlineLevel="1">
      <c r="A39" s="39" t="s">
        <v>18</v>
      </c>
      <c r="B39" s="28">
        <v>44.5</v>
      </c>
      <c r="C39" s="28">
        <v>44.5</v>
      </c>
      <c r="D39" s="28">
        <v>44.5</v>
      </c>
      <c r="E39" s="28">
        <v>44.5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42</v>
      </c>
      <c r="L39" s="28">
        <v>42</v>
      </c>
      <c r="M39" s="28">
        <v>42</v>
      </c>
      <c r="N39" s="28">
        <v>42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53</v>
      </c>
      <c r="U39" s="28">
        <v>53</v>
      </c>
      <c r="V39" s="28">
        <v>53</v>
      </c>
      <c r="W39" s="28">
        <v>53</v>
      </c>
      <c r="X39" s="24">
        <f t="shared" si="35"/>
        <v>0</v>
      </c>
      <c r="Y39" s="22">
        <f t="shared" si="3"/>
        <v>0</v>
      </c>
      <c r="Z39" s="31">
        <f t="shared" si="42"/>
        <v>1</v>
      </c>
      <c r="AA39" s="31">
        <f t="shared" si="43"/>
        <v>1</v>
      </c>
      <c r="AB39" s="32">
        <f t="shared" si="44"/>
        <v>1</v>
      </c>
    </row>
    <row r="40" spans="1:28" s="5" customFormat="1" ht="18.75" outlineLevel="1">
      <c r="A40" s="40" t="s">
        <v>19</v>
      </c>
      <c r="B40" s="28">
        <v>42</v>
      </c>
      <c r="C40" s="28">
        <v>42</v>
      </c>
      <c r="D40" s="28">
        <v>42</v>
      </c>
      <c r="E40" s="28">
        <v>42</v>
      </c>
      <c r="F40" s="21">
        <f t="shared" si="5"/>
        <v>0</v>
      </c>
      <c r="G40" s="22">
        <f t="shared" si="0"/>
        <v>0</v>
      </c>
      <c r="H40" s="31">
        <f t="shared" si="39"/>
        <v>1</v>
      </c>
      <c r="I40" s="31">
        <f t="shared" si="40"/>
        <v>1</v>
      </c>
      <c r="J40" s="32">
        <f t="shared" si="41"/>
        <v>1</v>
      </c>
      <c r="K40" s="28">
        <v>39.799999999999997</v>
      </c>
      <c r="L40" s="28">
        <v>39.799999999999997</v>
      </c>
      <c r="M40" s="28">
        <v>39.799999999999997</v>
      </c>
      <c r="N40" s="28">
        <v>39.799999999999997</v>
      </c>
      <c r="O40" s="21">
        <f t="shared" si="1"/>
        <v>0</v>
      </c>
      <c r="P40" s="22">
        <f t="shared" si="2"/>
        <v>0</v>
      </c>
      <c r="Q40" s="31">
        <f t="shared" si="36"/>
        <v>1</v>
      </c>
      <c r="R40" s="31">
        <f t="shared" si="37"/>
        <v>1</v>
      </c>
      <c r="S40" s="32">
        <f t="shared" si="38"/>
        <v>1</v>
      </c>
      <c r="T40" s="28">
        <v>53</v>
      </c>
      <c r="U40" s="28">
        <v>53</v>
      </c>
      <c r="V40" s="28">
        <v>53</v>
      </c>
      <c r="W40" s="28">
        <v>53</v>
      </c>
      <c r="X40" s="24">
        <f t="shared" si="35"/>
        <v>0</v>
      </c>
      <c r="Y40" s="22">
        <f t="shared" si="3"/>
        <v>0</v>
      </c>
      <c r="Z40" s="31">
        <f t="shared" si="42"/>
        <v>1</v>
      </c>
      <c r="AA40" s="31">
        <f t="shared" si="43"/>
        <v>1</v>
      </c>
      <c r="AB40" s="32">
        <f t="shared" si="44"/>
        <v>1</v>
      </c>
    </row>
    <row r="41" spans="1:28" s="5" customFormat="1" ht="18.75" outlineLevel="1">
      <c r="A41" s="41" t="s">
        <v>60</v>
      </c>
      <c r="B41" s="28">
        <v>38.9</v>
      </c>
      <c r="C41" s="28">
        <v>38.9</v>
      </c>
      <c r="D41" s="28">
        <v>38.9</v>
      </c>
      <c r="E41" s="28">
        <v>38.9</v>
      </c>
      <c r="F41" s="21">
        <f t="shared" si="5"/>
        <v>0</v>
      </c>
      <c r="G41" s="22">
        <f>H41-100%</f>
        <v>0</v>
      </c>
      <c r="H41" s="31">
        <f>E41/D41</f>
        <v>1</v>
      </c>
      <c r="I41" s="31">
        <f t="shared" si="40"/>
        <v>1</v>
      </c>
      <c r="J41" s="32">
        <f t="shared" si="41"/>
        <v>1</v>
      </c>
      <c r="K41" s="28">
        <v>36.5</v>
      </c>
      <c r="L41" s="28">
        <v>36.5</v>
      </c>
      <c r="M41" s="28">
        <v>36.5</v>
      </c>
      <c r="N41" s="28">
        <v>36.5</v>
      </c>
      <c r="O41" s="21">
        <f t="shared" si="1"/>
        <v>0</v>
      </c>
      <c r="P41" s="22">
        <f t="shared" si="2"/>
        <v>0</v>
      </c>
      <c r="Q41" s="31">
        <f t="shared" si="36"/>
        <v>1</v>
      </c>
      <c r="R41" s="31">
        <f t="shared" si="37"/>
        <v>1</v>
      </c>
      <c r="S41" s="32">
        <f t="shared" si="38"/>
        <v>1</v>
      </c>
      <c r="T41" s="28"/>
      <c r="U41" s="28"/>
      <c r="V41" s="28"/>
      <c r="W41" s="28"/>
      <c r="X41" s="24"/>
      <c r="Y41" s="22"/>
      <c r="Z41" s="31"/>
      <c r="AA41" s="31"/>
      <c r="AB41" s="32"/>
    </row>
    <row r="42" spans="1:28" s="10" customFormat="1" ht="18.75">
      <c r="A42" s="33" t="s">
        <v>20</v>
      </c>
      <c r="B42" s="21">
        <v>42.774999999999999</v>
      </c>
      <c r="C42" s="21">
        <v>42.774999999999999</v>
      </c>
      <c r="D42" s="21">
        <v>42.774999999999999</v>
      </c>
      <c r="E42" s="21">
        <f>AVERAGE(E43:E46)</f>
        <v>42.774999999999999</v>
      </c>
      <c r="F42" s="21">
        <f t="shared" si="5"/>
        <v>0</v>
      </c>
      <c r="G42" s="22">
        <f t="shared" si="0"/>
        <v>0</v>
      </c>
      <c r="H42" s="22">
        <f t="shared" si="39"/>
        <v>1</v>
      </c>
      <c r="I42" s="22">
        <f t="shared" si="40"/>
        <v>1</v>
      </c>
      <c r="J42" s="23">
        <f t="shared" si="41"/>
        <v>1</v>
      </c>
      <c r="K42" s="21">
        <v>41.575000000000003</v>
      </c>
      <c r="L42" s="21">
        <v>41.575000000000003</v>
      </c>
      <c r="M42" s="21">
        <v>41.575000000000003</v>
      </c>
      <c r="N42" s="21">
        <f>AVERAGE(N43:N46)</f>
        <v>41.575000000000003</v>
      </c>
      <c r="O42" s="21">
        <f t="shared" si="1"/>
        <v>0</v>
      </c>
      <c r="P42" s="22">
        <f t="shared" si="2"/>
        <v>0</v>
      </c>
      <c r="Q42" s="22">
        <f t="shared" si="36"/>
        <v>1</v>
      </c>
      <c r="R42" s="22">
        <f t="shared" si="37"/>
        <v>1</v>
      </c>
      <c r="S42" s="23">
        <f t="shared" si="38"/>
        <v>1</v>
      </c>
      <c r="T42" s="24">
        <v>52.4375</v>
      </c>
      <c r="U42" s="24">
        <v>52.4375</v>
      </c>
      <c r="V42" s="24">
        <v>52.5625</v>
      </c>
      <c r="W42" s="24">
        <f>AVERAGE(W43:W46)</f>
        <v>52.962499999999999</v>
      </c>
      <c r="X42" s="24">
        <f t="shared" si="35"/>
        <v>0.39999999999999858</v>
      </c>
      <c r="Y42" s="22">
        <f t="shared" si="3"/>
        <v>7.6099881093936173E-3</v>
      </c>
      <c r="Z42" s="22">
        <f t="shared" si="42"/>
        <v>1.0076099881093936</v>
      </c>
      <c r="AA42" s="34">
        <f t="shared" si="43"/>
        <v>1.0100119189511323</v>
      </c>
      <c r="AB42" s="25">
        <f t="shared" si="44"/>
        <v>1.0100119189511323</v>
      </c>
    </row>
    <row r="43" spans="1:28" s="5" customFormat="1" ht="37.5" outlineLevel="1">
      <c r="A43" s="26" t="s">
        <v>37</v>
      </c>
      <c r="B43" s="28">
        <v>42.6</v>
      </c>
      <c r="C43" s="28">
        <v>42.6</v>
      </c>
      <c r="D43" s="28">
        <v>42.6</v>
      </c>
      <c r="E43" s="28">
        <v>42.6</v>
      </c>
      <c r="F43" s="21">
        <f t="shared" si="5"/>
        <v>0</v>
      </c>
      <c r="G43" s="22">
        <f t="shared" si="0"/>
        <v>0</v>
      </c>
      <c r="H43" s="31">
        <f t="shared" si="39"/>
        <v>1</v>
      </c>
      <c r="I43" s="31">
        <f t="shared" si="40"/>
        <v>1</v>
      </c>
      <c r="J43" s="32">
        <f t="shared" si="41"/>
        <v>1</v>
      </c>
      <c r="K43" s="28">
        <v>41.5</v>
      </c>
      <c r="L43" s="28">
        <v>41.5</v>
      </c>
      <c r="M43" s="28">
        <v>41.5</v>
      </c>
      <c r="N43" s="28">
        <v>41.5</v>
      </c>
      <c r="O43" s="21">
        <f t="shared" si="1"/>
        <v>0</v>
      </c>
      <c r="P43" s="22">
        <f t="shared" si="2"/>
        <v>0</v>
      </c>
      <c r="Q43" s="31">
        <f t="shared" si="36"/>
        <v>1</v>
      </c>
      <c r="R43" s="31">
        <f t="shared" si="37"/>
        <v>1</v>
      </c>
      <c r="S43" s="32">
        <f t="shared" si="38"/>
        <v>1</v>
      </c>
      <c r="T43" s="28">
        <v>52.55</v>
      </c>
      <c r="U43" s="28">
        <v>52.55</v>
      </c>
      <c r="V43" s="28">
        <v>53.05</v>
      </c>
      <c r="W43" s="28">
        <v>53.05</v>
      </c>
      <c r="X43" s="24">
        <f t="shared" si="35"/>
        <v>0</v>
      </c>
      <c r="Y43" s="22">
        <f t="shared" si="3"/>
        <v>0</v>
      </c>
      <c r="Z43" s="31">
        <f t="shared" si="42"/>
        <v>1</v>
      </c>
      <c r="AA43" s="31">
        <f t="shared" si="43"/>
        <v>1.0095147478591817</v>
      </c>
      <c r="AB43" s="32">
        <f t="shared" si="44"/>
        <v>1.0095147478591817</v>
      </c>
    </row>
    <row r="44" spans="1:28" s="5" customFormat="1" ht="18.75" outlineLevel="1">
      <c r="A44" s="26" t="s">
        <v>21</v>
      </c>
      <c r="B44" s="28">
        <v>43.5</v>
      </c>
      <c r="C44" s="28">
        <v>43.5</v>
      </c>
      <c r="D44" s="28">
        <v>43.5</v>
      </c>
      <c r="E44" s="28">
        <v>43.5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</v>
      </c>
      <c r="J44" s="32">
        <f t="shared" si="41"/>
        <v>1</v>
      </c>
      <c r="K44" s="28">
        <v>42</v>
      </c>
      <c r="L44" s="28">
        <v>42</v>
      </c>
      <c r="M44" s="28">
        <v>42</v>
      </c>
      <c r="N44" s="28">
        <v>42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</v>
      </c>
      <c r="S44" s="32">
        <f t="shared" si="38"/>
        <v>1</v>
      </c>
      <c r="T44" s="28">
        <v>53</v>
      </c>
      <c r="U44" s="28">
        <v>53</v>
      </c>
      <c r="V44" s="28">
        <v>53</v>
      </c>
      <c r="W44" s="28">
        <v>53</v>
      </c>
      <c r="X44" s="24">
        <f t="shared" si="35"/>
        <v>0</v>
      </c>
      <c r="Y44" s="22">
        <f t="shared" si="3"/>
        <v>0</v>
      </c>
      <c r="Z44" s="31">
        <f t="shared" si="42"/>
        <v>1</v>
      </c>
      <c r="AA44" s="31">
        <f t="shared" si="43"/>
        <v>1</v>
      </c>
      <c r="AB44" s="32">
        <f t="shared" si="44"/>
        <v>1</v>
      </c>
    </row>
    <row r="45" spans="1:28" s="5" customFormat="1" ht="18.75" outlineLevel="1">
      <c r="A45" s="26" t="s">
        <v>22</v>
      </c>
      <c r="B45" s="28">
        <v>42.5</v>
      </c>
      <c r="C45" s="28">
        <v>42.5</v>
      </c>
      <c r="D45" s="28">
        <v>42.5</v>
      </c>
      <c r="E45" s="28">
        <v>42.5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</v>
      </c>
      <c r="J45" s="32">
        <f t="shared" si="41"/>
        <v>1</v>
      </c>
      <c r="K45" s="28">
        <v>41.4</v>
      </c>
      <c r="L45" s="28">
        <v>41.4</v>
      </c>
      <c r="M45" s="28">
        <v>41.4</v>
      </c>
      <c r="N45" s="28">
        <v>41.4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</v>
      </c>
      <c r="S45" s="32">
        <f t="shared" si="38"/>
        <v>1</v>
      </c>
      <c r="T45" s="28">
        <v>52.1</v>
      </c>
      <c r="U45" s="28">
        <v>52.1</v>
      </c>
      <c r="V45" s="28">
        <v>52.1</v>
      </c>
      <c r="W45" s="28">
        <v>52.9</v>
      </c>
      <c r="X45" s="24">
        <f t="shared" si="35"/>
        <v>0.79999999999999716</v>
      </c>
      <c r="Y45" s="22">
        <f t="shared" si="3"/>
        <v>1.5355086372360827E-2</v>
      </c>
      <c r="Z45" s="31">
        <f t="shared" si="42"/>
        <v>1.0153550863723608</v>
      </c>
      <c r="AA45" s="31">
        <f t="shared" si="43"/>
        <v>1.0153550863723608</v>
      </c>
      <c r="AB45" s="32">
        <f t="shared" si="44"/>
        <v>1.0153550863723608</v>
      </c>
    </row>
    <row r="46" spans="1:28" s="5" customFormat="1" ht="36" customHeight="1" outlineLevel="1">
      <c r="A46" s="26" t="s">
        <v>72</v>
      </c>
      <c r="B46" s="28">
        <v>42.5</v>
      </c>
      <c r="C46" s="28">
        <v>42.5</v>
      </c>
      <c r="D46" s="28">
        <v>42.5</v>
      </c>
      <c r="E46" s="28">
        <v>42.5</v>
      </c>
      <c r="F46" s="21">
        <f t="shared" si="5"/>
        <v>0</v>
      </c>
      <c r="G46" s="22">
        <f t="shared" si="0"/>
        <v>0</v>
      </c>
      <c r="H46" s="31">
        <f t="shared" si="39"/>
        <v>1</v>
      </c>
      <c r="I46" s="31">
        <f t="shared" si="40"/>
        <v>1</v>
      </c>
      <c r="J46" s="32">
        <f t="shared" si="41"/>
        <v>1</v>
      </c>
      <c r="K46" s="28">
        <v>41.4</v>
      </c>
      <c r="L46" s="28">
        <v>41.4</v>
      </c>
      <c r="M46" s="28">
        <v>41.4</v>
      </c>
      <c r="N46" s="28">
        <v>41.4</v>
      </c>
      <c r="O46" s="21">
        <f t="shared" si="1"/>
        <v>0</v>
      </c>
      <c r="P46" s="22">
        <f t="shared" si="2"/>
        <v>0</v>
      </c>
      <c r="Q46" s="31">
        <f t="shared" si="36"/>
        <v>1</v>
      </c>
      <c r="R46" s="31">
        <f t="shared" si="37"/>
        <v>1</v>
      </c>
      <c r="S46" s="32">
        <f t="shared" si="38"/>
        <v>1</v>
      </c>
      <c r="T46" s="28">
        <v>52.1</v>
      </c>
      <c r="U46" s="28">
        <v>52.1</v>
      </c>
      <c r="V46" s="28">
        <v>52.1</v>
      </c>
      <c r="W46" s="28">
        <v>52.9</v>
      </c>
      <c r="X46" s="24">
        <f t="shared" si="35"/>
        <v>0.79999999999999716</v>
      </c>
      <c r="Y46" s="22">
        <f t="shared" si="3"/>
        <v>1.5355086372360827E-2</v>
      </c>
      <c r="Z46" s="31">
        <f t="shared" si="42"/>
        <v>1.0153550863723608</v>
      </c>
      <c r="AA46" s="31">
        <f t="shared" si="43"/>
        <v>1.0153550863723608</v>
      </c>
      <c r="AB46" s="32">
        <f t="shared" si="44"/>
        <v>1.0153550863723608</v>
      </c>
    </row>
    <row r="47" spans="1:28" s="10" customFormat="1" ht="18.75" outlineLevel="1">
      <c r="A47" s="33" t="s">
        <v>23</v>
      </c>
      <c r="B47" s="24">
        <v>45.4</v>
      </c>
      <c r="C47" s="24">
        <v>45.4</v>
      </c>
      <c r="D47" s="24">
        <v>45.4</v>
      </c>
      <c r="E47" s="24">
        <f>SUM(AVERAGE(E48:E52))</f>
        <v>44.9</v>
      </c>
      <c r="F47" s="21">
        <f t="shared" si="5"/>
        <v>-0.5</v>
      </c>
      <c r="G47" s="22">
        <f t="shared" si="0"/>
        <v>-1.1013215859030812E-2</v>
      </c>
      <c r="H47" s="22">
        <f t="shared" si="39"/>
        <v>0.98898678414096919</v>
      </c>
      <c r="I47" s="22">
        <f t="shared" si="40"/>
        <v>0.98898678414096919</v>
      </c>
      <c r="J47" s="23">
        <f t="shared" si="41"/>
        <v>0.98898678414096919</v>
      </c>
      <c r="K47" s="24">
        <v>43.6</v>
      </c>
      <c r="L47" s="24">
        <v>43.6</v>
      </c>
      <c r="M47" s="24">
        <v>43.4</v>
      </c>
      <c r="N47" s="24">
        <f>AVERAGE(N48:N52)</f>
        <v>42.8</v>
      </c>
      <c r="O47" s="21">
        <f>N47-M47</f>
        <v>-0.60000000000000142</v>
      </c>
      <c r="P47" s="22">
        <f t="shared" si="2"/>
        <v>-1.3824884792626779E-2</v>
      </c>
      <c r="Q47" s="22">
        <f t="shared" si="36"/>
        <v>0.98617511520737322</v>
      </c>
      <c r="R47" s="22">
        <f t="shared" si="37"/>
        <v>0.98165137614678888</v>
      </c>
      <c r="S47" s="23">
        <f t="shared" si="38"/>
        <v>0.98165137614678888</v>
      </c>
      <c r="T47" s="24">
        <v>51.55</v>
      </c>
      <c r="U47" s="24">
        <v>51.55</v>
      </c>
      <c r="V47" s="24">
        <v>51</v>
      </c>
      <c r="W47" s="24">
        <f>AVERAGE(W48:W52)</f>
        <v>52.02</v>
      </c>
      <c r="X47" s="24">
        <f t="shared" si="35"/>
        <v>1.0200000000000031</v>
      </c>
      <c r="Y47" s="22">
        <f t="shared" si="3"/>
        <v>2.0000000000000018E-2</v>
      </c>
      <c r="Z47" s="22">
        <f t="shared" si="42"/>
        <v>1.02</v>
      </c>
      <c r="AA47" s="34">
        <f t="shared" si="43"/>
        <v>1.0091173617846751</v>
      </c>
      <c r="AB47" s="25">
        <f t="shared" si="44"/>
        <v>1.0091173617846751</v>
      </c>
    </row>
    <row r="48" spans="1:28" s="5" customFormat="1" ht="34.5" customHeight="1" outlineLevel="1">
      <c r="A48" s="26" t="s">
        <v>73</v>
      </c>
      <c r="B48" s="28">
        <v>45.9</v>
      </c>
      <c r="C48" s="28">
        <v>45.9</v>
      </c>
      <c r="D48" s="28">
        <v>45.9</v>
      </c>
      <c r="E48" s="28">
        <v>44.9</v>
      </c>
      <c r="F48" s="21">
        <f t="shared" si="5"/>
        <v>-1</v>
      </c>
      <c r="G48" s="22">
        <f t="shared" si="0"/>
        <v>-2.1786492374727628E-2</v>
      </c>
      <c r="H48" s="31">
        <f t="shared" si="39"/>
        <v>0.97821350762527237</v>
      </c>
      <c r="I48" s="31">
        <f t="shared" si="40"/>
        <v>0.97821350762527237</v>
      </c>
      <c r="J48" s="32">
        <f t="shared" si="41"/>
        <v>0.97821350762527237</v>
      </c>
      <c r="K48" s="28">
        <v>43.8</v>
      </c>
      <c r="L48" s="28">
        <v>43.8</v>
      </c>
      <c r="M48" s="28">
        <v>43.8</v>
      </c>
      <c r="N48" s="28">
        <v>42.8</v>
      </c>
      <c r="O48" s="21">
        <f t="shared" si="1"/>
        <v>-1</v>
      </c>
      <c r="P48" s="22">
        <f t="shared" si="2"/>
        <v>-2.2831050228310557E-2</v>
      </c>
      <c r="Q48" s="31">
        <f t="shared" si="36"/>
        <v>0.97716894977168944</v>
      </c>
      <c r="R48" s="31">
        <f t="shared" si="37"/>
        <v>0.97716894977168944</v>
      </c>
      <c r="S48" s="32">
        <f t="shared" si="38"/>
        <v>0.97716894977168944</v>
      </c>
      <c r="T48" s="28"/>
      <c r="U48" s="28"/>
      <c r="V48" s="28"/>
      <c r="W48" s="28">
        <v>52.1</v>
      </c>
      <c r="X48" s="24">
        <f t="shared" si="35"/>
        <v>52.1</v>
      </c>
      <c r="Y48" s="22">
        <f>Z48-100%</f>
        <v>-1</v>
      </c>
      <c r="Z48" s="31"/>
      <c r="AA48" s="31"/>
      <c r="AB48" s="32"/>
    </row>
    <row r="49" spans="1:28" s="5" customFormat="1" ht="34.5" customHeight="1" outlineLevel="1">
      <c r="A49" s="26" t="s">
        <v>74</v>
      </c>
      <c r="B49" s="28">
        <v>44.9</v>
      </c>
      <c r="C49" s="28">
        <v>44.9</v>
      </c>
      <c r="D49" s="28">
        <v>44.9</v>
      </c>
      <c r="E49" s="28">
        <v>44.9</v>
      </c>
      <c r="F49" s="21">
        <f t="shared" si="5"/>
        <v>0</v>
      </c>
      <c r="G49" s="22">
        <f t="shared" si="0"/>
        <v>0</v>
      </c>
      <c r="H49" s="31">
        <f t="shared" si="39"/>
        <v>1</v>
      </c>
      <c r="I49" s="31">
        <f t="shared" si="40"/>
        <v>1</v>
      </c>
      <c r="J49" s="32">
        <f t="shared" si="41"/>
        <v>1</v>
      </c>
      <c r="K49" s="28">
        <v>42.8</v>
      </c>
      <c r="L49" s="28">
        <v>42.8</v>
      </c>
      <c r="M49" s="28">
        <v>42.8</v>
      </c>
      <c r="N49" s="28">
        <v>42.8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1</v>
      </c>
      <c r="T49" s="28">
        <v>49.9</v>
      </c>
      <c r="U49" s="28">
        <v>49.9</v>
      </c>
      <c r="V49" s="28">
        <v>49.9</v>
      </c>
      <c r="W49" s="28">
        <v>51.9</v>
      </c>
      <c r="X49" s="24">
        <f t="shared" si="35"/>
        <v>2</v>
      </c>
      <c r="Y49" s="22">
        <f t="shared" si="3"/>
        <v>4.0080160320641323E-2</v>
      </c>
      <c r="Z49" s="31">
        <f>W49/V49</f>
        <v>1.0400801603206413</v>
      </c>
      <c r="AA49" s="31">
        <f t="shared" ref="AA49:AA54" si="45">W49/U49</f>
        <v>1.0400801603206413</v>
      </c>
      <c r="AB49" s="32">
        <f t="shared" ref="AB49:AB54" si="46">W49/T49</f>
        <v>1.0400801603206413</v>
      </c>
    </row>
    <row r="50" spans="1:28" s="5" customFormat="1" ht="42" customHeight="1" outlineLevel="1">
      <c r="A50" s="26" t="s">
        <v>75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43.8</v>
      </c>
      <c r="M50" s="28">
        <v>43.8</v>
      </c>
      <c r="N50" s="28">
        <v>42.8</v>
      </c>
      <c r="O50" s="21">
        <f t="shared" si="1"/>
        <v>-1</v>
      </c>
      <c r="P50" s="22">
        <f t="shared" si="2"/>
        <v>-2.2831050228310557E-2</v>
      </c>
      <c r="Q50" s="31">
        <f t="shared" si="36"/>
        <v>0.97716894977168944</v>
      </c>
      <c r="R50" s="31">
        <f t="shared" si="37"/>
        <v>0.97716894977168944</v>
      </c>
      <c r="S50" s="32">
        <f t="shared" si="38"/>
        <v>0.97716894977168944</v>
      </c>
      <c r="T50" s="28">
        <v>52.1</v>
      </c>
      <c r="U50" s="28">
        <v>52.1</v>
      </c>
      <c r="V50" s="28">
        <v>52.1</v>
      </c>
      <c r="W50" s="28">
        <v>52.1</v>
      </c>
      <c r="X50" s="24">
        <f t="shared" si="35"/>
        <v>0</v>
      </c>
      <c r="Y50" s="22">
        <f t="shared" si="3"/>
        <v>0</v>
      </c>
      <c r="Z50" s="31">
        <f t="shared" ref="Z50:Z54" si="47">W50/V50</f>
        <v>1</v>
      </c>
      <c r="AA50" s="31">
        <f t="shared" si="45"/>
        <v>1</v>
      </c>
      <c r="AB50" s="32">
        <f t="shared" si="46"/>
        <v>1</v>
      </c>
    </row>
    <row r="51" spans="1:28" s="5" customFormat="1" ht="54.75" customHeight="1" outlineLevel="1">
      <c r="A51" s="26" t="s">
        <v>76</v>
      </c>
      <c r="B51" s="28"/>
      <c r="C51" s="28"/>
      <c r="D51" s="28"/>
      <c r="E51" s="28"/>
      <c r="F51" s="21">
        <f t="shared" si="5"/>
        <v>0</v>
      </c>
      <c r="G51" s="22"/>
      <c r="H51" s="31"/>
      <c r="I51" s="31"/>
      <c r="J51" s="32"/>
      <c r="K51" s="28">
        <v>43.8</v>
      </c>
      <c r="L51" s="28">
        <v>43.8</v>
      </c>
      <c r="M51" s="28">
        <v>42.8</v>
      </c>
      <c r="N51" s="28">
        <v>42.8</v>
      </c>
      <c r="O51" s="21">
        <f t="shared" si="1"/>
        <v>0</v>
      </c>
      <c r="P51" s="22">
        <f t="shared" si="2"/>
        <v>0</v>
      </c>
      <c r="Q51" s="31">
        <f t="shared" si="36"/>
        <v>1</v>
      </c>
      <c r="R51" s="31">
        <f t="shared" si="37"/>
        <v>0.97716894977168944</v>
      </c>
      <c r="S51" s="32">
        <f t="shared" si="38"/>
        <v>0.97716894977168944</v>
      </c>
      <c r="T51" s="28">
        <v>52.1</v>
      </c>
      <c r="U51" s="28">
        <v>52.1</v>
      </c>
      <c r="V51" s="28">
        <v>49.9</v>
      </c>
      <c r="W51" s="28">
        <v>51.9</v>
      </c>
      <c r="X51" s="24">
        <f t="shared" si="35"/>
        <v>2</v>
      </c>
      <c r="Y51" s="22">
        <f t="shared" si="3"/>
        <v>4.0080160320641323E-2</v>
      </c>
      <c r="Z51" s="31">
        <f t="shared" si="47"/>
        <v>1.0400801603206413</v>
      </c>
      <c r="AA51" s="31">
        <f t="shared" si="45"/>
        <v>0.99616122840690968</v>
      </c>
      <c r="AB51" s="32">
        <f t="shared" si="46"/>
        <v>0.99616122840690968</v>
      </c>
    </row>
    <row r="52" spans="1:28" s="5" customFormat="1" ht="54.75" customHeight="1" outlineLevel="1">
      <c r="A52" s="26" t="s">
        <v>77</v>
      </c>
      <c r="B52" s="28"/>
      <c r="C52" s="28"/>
      <c r="D52" s="28"/>
      <c r="E52" s="28"/>
      <c r="F52" s="21"/>
      <c r="G52" s="22"/>
      <c r="H52" s="31"/>
      <c r="I52" s="31"/>
      <c r="J52" s="32"/>
      <c r="K52" s="28">
        <v>43.8</v>
      </c>
      <c r="L52" s="28">
        <v>43.8</v>
      </c>
      <c r="M52" s="28">
        <v>43.8</v>
      </c>
      <c r="N52" s="28">
        <v>42.8</v>
      </c>
      <c r="O52" s="21">
        <f t="shared" si="1"/>
        <v>-1</v>
      </c>
      <c r="P52" s="22">
        <f t="shared" si="2"/>
        <v>-2.2831050228310557E-2</v>
      </c>
      <c r="Q52" s="31">
        <f>N52/M52</f>
        <v>0.97716894977168944</v>
      </c>
      <c r="R52" s="31">
        <f t="shared" si="37"/>
        <v>0.97716894977168944</v>
      </c>
      <c r="S52" s="32">
        <f t="shared" si="38"/>
        <v>0.97716894977168944</v>
      </c>
      <c r="T52" s="28">
        <v>52.1</v>
      </c>
      <c r="U52" s="28">
        <v>52.1</v>
      </c>
      <c r="V52" s="28">
        <v>52.1</v>
      </c>
      <c r="W52" s="28">
        <v>52.1</v>
      </c>
      <c r="X52" s="24">
        <f t="shared" si="35"/>
        <v>0</v>
      </c>
      <c r="Y52" s="22">
        <f t="shared" si="3"/>
        <v>0</v>
      </c>
      <c r="Z52" s="31">
        <f t="shared" si="47"/>
        <v>1</v>
      </c>
      <c r="AA52" s="31">
        <f t="shared" si="45"/>
        <v>1</v>
      </c>
      <c r="AB52" s="32">
        <f t="shared" si="46"/>
        <v>1</v>
      </c>
    </row>
    <row r="53" spans="1:28" s="10" customFormat="1" ht="39" customHeight="1">
      <c r="A53" s="33" t="s">
        <v>24</v>
      </c>
      <c r="B53" s="21">
        <v>53.45</v>
      </c>
      <c r="C53" s="21">
        <v>53.45</v>
      </c>
      <c r="D53" s="21">
        <v>51.95</v>
      </c>
      <c r="E53" s="21">
        <f>AVERAGE(E54:E56)</f>
        <v>51.95</v>
      </c>
      <c r="F53" s="21">
        <f t="shared" si="5"/>
        <v>0</v>
      </c>
      <c r="G53" s="22">
        <f t="shared" si="0"/>
        <v>0</v>
      </c>
      <c r="H53" s="22">
        <f>E53/D53</f>
        <v>1</v>
      </c>
      <c r="I53" s="22">
        <f>E53/C53</f>
        <v>0.97193638914873715</v>
      </c>
      <c r="J53" s="23">
        <f>E53/B53</f>
        <v>0.97193638914873715</v>
      </c>
      <c r="K53" s="21">
        <v>54.283333333333331</v>
      </c>
      <c r="L53" s="21">
        <v>54.283333333333331</v>
      </c>
      <c r="M53" s="21">
        <v>54.283333333333331</v>
      </c>
      <c r="N53" s="21">
        <f>AVERAGE(N54:N56)</f>
        <v>54.283333333333331</v>
      </c>
      <c r="O53" s="21">
        <f t="shared" si="1"/>
        <v>0</v>
      </c>
      <c r="P53" s="22">
        <f t="shared" si="2"/>
        <v>0</v>
      </c>
      <c r="Q53" s="22">
        <f t="shared" si="36"/>
        <v>1</v>
      </c>
      <c r="R53" s="22">
        <f t="shared" si="37"/>
        <v>1</v>
      </c>
      <c r="S53" s="23">
        <f t="shared" si="38"/>
        <v>1</v>
      </c>
      <c r="T53" s="24">
        <v>57.6</v>
      </c>
      <c r="U53" s="24">
        <v>57.6</v>
      </c>
      <c r="V53" s="24">
        <v>57.6</v>
      </c>
      <c r="W53" s="24">
        <f>AVERAGE(W54:W56)</f>
        <v>57.6</v>
      </c>
      <c r="X53" s="24">
        <f t="shared" si="35"/>
        <v>0</v>
      </c>
      <c r="Y53" s="22">
        <f t="shared" si="3"/>
        <v>0</v>
      </c>
      <c r="Z53" s="22">
        <f t="shared" si="47"/>
        <v>1</v>
      </c>
      <c r="AA53" s="34">
        <f t="shared" si="45"/>
        <v>1</v>
      </c>
      <c r="AB53" s="25">
        <f t="shared" si="46"/>
        <v>1</v>
      </c>
    </row>
    <row r="54" spans="1:28" s="5" customFormat="1" ht="21.75" customHeight="1" outlineLevel="1">
      <c r="A54" s="26" t="s">
        <v>51</v>
      </c>
      <c r="B54" s="27">
        <v>53.45</v>
      </c>
      <c r="C54" s="28">
        <v>53.45</v>
      </c>
      <c r="D54" s="28">
        <v>51.95</v>
      </c>
      <c r="E54" s="28">
        <v>51.95</v>
      </c>
      <c r="F54" s="21">
        <f t="shared" si="5"/>
        <v>0</v>
      </c>
      <c r="G54" s="22">
        <f t="shared" si="0"/>
        <v>0</v>
      </c>
      <c r="H54" s="29">
        <f>E54/D54</f>
        <v>1</v>
      </c>
      <c r="I54" s="29">
        <f>E54/C54</f>
        <v>0.97193638914873715</v>
      </c>
      <c r="J54" s="30">
        <f>E54/B54</f>
        <v>0.97193638914873715</v>
      </c>
      <c r="K54" s="27">
        <v>52.85</v>
      </c>
      <c r="L54" s="28">
        <v>52.85</v>
      </c>
      <c r="M54" s="28">
        <v>52.85</v>
      </c>
      <c r="N54" s="28">
        <v>52.85</v>
      </c>
      <c r="O54" s="21">
        <f t="shared" si="1"/>
        <v>0</v>
      </c>
      <c r="P54" s="22">
        <f t="shared" si="2"/>
        <v>0</v>
      </c>
      <c r="Q54" s="29">
        <f t="shared" si="36"/>
        <v>1</v>
      </c>
      <c r="R54" s="29">
        <f t="shared" si="37"/>
        <v>1</v>
      </c>
      <c r="S54" s="30">
        <f t="shared" si="38"/>
        <v>1</v>
      </c>
      <c r="T54" s="27">
        <v>59.2</v>
      </c>
      <c r="U54" s="28">
        <v>59.2</v>
      </c>
      <c r="V54" s="28">
        <v>59.2</v>
      </c>
      <c r="W54" s="28">
        <v>59.2</v>
      </c>
      <c r="X54" s="24">
        <f t="shared" si="35"/>
        <v>0</v>
      </c>
      <c r="Y54" s="22">
        <f t="shared" si="3"/>
        <v>0</v>
      </c>
      <c r="Z54" s="29">
        <f t="shared" si="47"/>
        <v>1</v>
      </c>
      <c r="AA54" s="29">
        <f t="shared" si="45"/>
        <v>1</v>
      </c>
      <c r="AB54" s="30">
        <f t="shared" si="46"/>
        <v>1</v>
      </c>
    </row>
    <row r="55" spans="1:28" s="5" customFormat="1" ht="23.25" customHeight="1" outlineLevel="1">
      <c r="A55" s="26" t="s">
        <v>25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57</v>
      </c>
      <c r="L55" s="28">
        <v>57</v>
      </c>
      <c r="M55" s="28">
        <v>57</v>
      </c>
      <c r="N55" s="28">
        <v>57</v>
      </c>
      <c r="O55" s="21">
        <f t="shared" si="1"/>
        <v>0</v>
      </c>
      <c r="P55" s="22">
        <f t="shared" si="2"/>
        <v>0</v>
      </c>
      <c r="Q55" s="31">
        <f t="shared" si="36"/>
        <v>1</v>
      </c>
      <c r="R55" s="31">
        <f t="shared" si="37"/>
        <v>1</v>
      </c>
      <c r="S55" s="32">
        <f t="shared" si="38"/>
        <v>1</v>
      </c>
      <c r="T55" s="28"/>
      <c r="U55" s="28"/>
      <c r="V55" s="28"/>
      <c r="W55" s="28"/>
      <c r="X55" s="24">
        <f t="shared" si="35"/>
        <v>0</v>
      </c>
      <c r="Y55" s="22">
        <f t="shared" si="3"/>
        <v>-1</v>
      </c>
      <c r="Z55" s="60"/>
      <c r="AA55" s="31"/>
      <c r="AB55" s="32"/>
    </row>
    <row r="56" spans="1:28" s="5" customFormat="1" ht="18.75" outlineLevel="1">
      <c r="A56" s="26" t="s">
        <v>26</v>
      </c>
      <c r="B56" s="37"/>
      <c r="C56" s="37"/>
      <c r="D56" s="37"/>
      <c r="E56" s="37"/>
      <c r="F56" s="21">
        <f t="shared" si="5"/>
        <v>0</v>
      </c>
      <c r="G56" s="22">
        <f t="shared" si="0"/>
        <v>-1</v>
      </c>
      <c r="H56" s="31"/>
      <c r="I56" s="31"/>
      <c r="J56" s="32"/>
      <c r="K56" s="28">
        <v>53</v>
      </c>
      <c r="L56" s="28">
        <v>53</v>
      </c>
      <c r="M56" s="28">
        <v>53</v>
      </c>
      <c r="N56" s="28">
        <v>53</v>
      </c>
      <c r="O56" s="21">
        <f t="shared" si="1"/>
        <v>0</v>
      </c>
      <c r="P56" s="22">
        <f t="shared" si="2"/>
        <v>0</v>
      </c>
      <c r="Q56" s="31">
        <f t="shared" si="36"/>
        <v>1</v>
      </c>
      <c r="R56" s="31">
        <f t="shared" si="37"/>
        <v>1</v>
      </c>
      <c r="S56" s="32">
        <f t="shared" si="38"/>
        <v>1</v>
      </c>
      <c r="T56" s="28">
        <v>56</v>
      </c>
      <c r="U56" s="28">
        <v>56</v>
      </c>
      <c r="V56" s="28">
        <v>56</v>
      </c>
      <c r="W56" s="28">
        <v>56</v>
      </c>
      <c r="X56" s="24">
        <f t="shared" si="35"/>
        <v>0</v>
      </c>
      <c r="Y56" s="22">
        <f t="shared" si="3"/>
        <v>0</v>
      </c>
      <c r="Z56" s="31">
        <f>W56/V56</f>
        <v>1</v>
      </c>
      <c r="AA56" s="31">
        <f>W56/U56</f>
        <v>1</v>
      </c>
      <c r="AB56" s="32">
        <f>W56/T56</f>
        <v>1</v>
      </c>
    </row>
    <row r="57" spans="1:28" s="10" customFormat="1" ht="18.75">
      <c r="A57" s="36" t="s">
        <v>27</v>
      </c>
      <c r="B57" s="21">
        <v>43.349999999999994</v>
      </c>
      <c r="C57" s="21">
        <v>43.349999999999994</v>
      </c>
      <c r="D57" s="21">
        <v>43.349999999999994</v>
      </c>
      <c r="E57" s="21">
        <f>AVERAGE(E58:E59)</f>
        <v>43.349999999999994</v>
      </c>
      <c r="F57" s="21">
        <f t="shared" si="5"/>
        <v>0</v>
      </c>
      <c r="G57" s="22">
        <f t="shared" si="0"/>
        <v>0</v>
      </c>
      <c r="H57" s="22">
        <f t="shared" ref="H57:H72" si="48">E57/D57</f>
        <v>1</v>
      </c>
      <c r="I57" s="22">
        <f t="shared" ref="I57:I72" si="49">E57/C57</f>
        <v>1</v>
      </c>
      <c r="J57" s="23">
        <f t="shared" ref="J57:J72" si="50">E57/B57</f>
        <v>1</v>
      </c>
      <c r="K57" s="21">
        <v>42.275000000000006</v>
      </c>
      <c r="L57" s="21">
        <v>42.275000000000006</v>
      </c>
      <c r="M57" s="21">
        <v>42.275000000000006</v>
      </c>
      <c r="N57" s="21">
        <f>AVERAGE(N58:N59)</f>
        <v>42.275000000000006</v>
      </c>
      <c r="O57" s="21">
        <f t="shared" si="1"/>
        <v>0</v>
      </c>
      <c r="P57" s="22">
        <f t="shared" si="2"/>
        <v>0</v>
      </c>
      <c r="Q57" s="22">
        <f t="shared" ref="Q57:Q80" si="51">N57/M57</f>
        <v>1</v>
      </c>
      <c r="R57" s="22">
        <f t="shared" ref="R57:R80" si="52">N57/L57</f>
        <v>1</v>
      </c>
      <c r="S57" s="23">
        <f t="shared" ref="S57:S79" si="53">N57/K57</f>
        <v>1</v>
      </c>
      <c r="T57" s="24">
        <v>52.25</v>
      </c>
      <c r="U57" s="24">
        <v>52.25</v>
      </c>
      <c r="V57" s="24">
        <v>52.5</v>
      </c>
      <c r="W57" s="24">
        <f>AVERAGE(W58:W59)</f>
        <v>53</v>
      </c>
      <c r="X57" s="24">
        <f t="shared" si="35"/>
        <v>0.5</v>
      </c>
      <c r="Y57" s="22">
        <f t="shared" si="3"/>
        <v>9.52380952380949E-3</v>
      </c>
      <c r="Z57" s="22">
        <f t="shared" ref="Z57:Z77" si="54">W57/V57</f>
        <v>1.0095238095238095</v>
      </c>
      <c r="AA57" s="22">
        <f t="shared" ref="AA57:AA77" si="55">W57/U57</f>
        <v>1.0143540669856459</v>
      </c>
      <c r="AB57" s="25">
        <f t="shared" ref="AB57:AB77" si="56">W57/T57</f>
        <v>1.0143540669856459</v>
      </c>
    </row>
    <row r="58" spans="1:28" s="5" customFormat="1" ht="37.5" customHeight="1" outlineLevel="1">
      <c r="A58" s="26" t="s">
        <v>37</v>
      </c>
      <c r="B58" s="28">
        <v>43.4</v>
      </c>
      <c r="C58" s="28">
        <v>43.4</v>
      </c>
      <c r="D58" s="28">
        <v>43.4</v>
      </c>
      <c r="E58" s="28">
        <v>43.4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1</v>
      </c>
      <c r="J58" s="32">
        <f t="shared" si="50"/>
        <v>1</v>
      </c>
      <c r="K58" s="28">
        <v>42.45</v>
      </c>
      <c r="L58" s="28">
        <v>42.45</v>
      </c>
      <c r="M58" s="28">
        <v>42.45</v>
      </c>
      <c r="N58" s="28">
        <v>42.45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1</v>
      </c>
      <c r="S58" s="32">
        <f t="shared" si="53"/>
        <v>1</v>
      </c>
      <c r="T58" s="28">
        <v>52.6</v>
      </c>
      <c r="U58" s="28">
        <v>52.6</v>
      </c>
      <c r="V58" s="28">
        <v>53.1</v>
      </c>
      <c r="W58" s="28">
        <v>53.1</v>
      </c>
      <c r="X58" s="24">
        <f t="shared" si="35"/>
        <v>0</v>
      </c>
      <c r="Y58" s="22">
        <f t="shared" si="3"/>
        <v>0</v>
      </c>
      <c r="Z58" s="31">
        <f t="shared" si="54"/>
        <v>1</v>
      </c>
      <c r="AA58" s="31">
        <f t="shared" si="55"/>
        <v>1.0095057034220531</v>
      </c>
      <c r="AB58" s="32">
        <f t="shared" si="56"/>
        <v>1.0095057034220531</v>
      </c>
    </row>
    <row r="59" spans="1:28" s="5" customFormat="1" ht="34.5" customHeight="1" outlineLevel="1">
      <c r="A59" s="26" t="s">
        <v>43</v>
      </c>
      <c r="B59" s="28">
        <v>43.3</v>
      </c>
      <c r="C59" s="28">
        <v>43.3</v>
      </c>
      <c r="D59" s="28">
        <v>43.3</v>
      </c>
      <c r="E59" s="28">
        <v>43.3</v>
      </c>
      <c r="F59" s="21">
        <f t="shared" si="5"/>
        <v>0</v>
      </c>
      <c r="G59" s="22">
        <f t="shared" si="0"/>
        <v>0</v>
      </c>
      <c r="H59" s="31">
        <f t="shared" si="48"/>
        <v>1</v>
      </c>
      <c r="I59" s="31">
        <f t="shared" si="49"/>
        <v>1</v>
      </c>
      <c r="J59" s="32">
        <f t="shared" si="50"/>
        <v>1</v>
      </c>
      <c r="K59" s="28">
        <v>42.1</v>
      </c>
      <c r="L59" s="28">
        <v>42.1</v>
      </c>
      <c r="M59" s="28">
        <v>42.1</v>
      </c>
      <c r="N59" s="28">
        <v>42.1</v>
      </c>
      <c r="O59" s="21">
        <f t="shared" si="1"/>
        <v>0</v>
      </c>
      <c r="P59" s="22">
        <f t="shared" si="2"/>
        <v>0</v>
      </c>
      <c r="Q59" s="31">
        <f t="shared" si="51"/>
        <v>1</v>
      </c>
      <c r="R59" s="31">
        <f t="shared" si="52"/>
        <v>1</v>
      </c>
      <c r="S59" s="32">
        <f t="shared" si="53"/>
        <v>1</v>
      </c>
      <c r="T59" s="28">
        <v>51.9</v>
      </c>
      <c r="U59" s="28">
        <v>51.9</v>
      </c>
      <c r="V59" s="28">
        <v>51.9</v>
      </c>
      <c r="W59" s="28">
        <v>52.9</v>
      </c>
      <c r="X59" s="24">
        <f t="shared" si="35"/>
        <v>1</v>
      </c>
      <c r="Y59" s="22">
        <f t="shared" si="3"/>
        <v>1.9267822736030782E-2</v>
      </c>
      <c r="Z59" s="31">
        <f t="shared" si="54"/>
        <v>1.0192678227360308</v>
      </c>
      <c r="AA59" s="31">
        <f t="shared" si="55"/>
        <v>1.0192678227360308</v>
      </c>
      <c r="AB59" s="32">
        <f t="shared" si="56"/>
        <v>1.0192678227360308</v>
      </c>
    </row>
    <row r="60" spans="1:28" s="10" customFormat="1" ht="17.25" customHeight="1">
      <c r="A60" s="36" t="s">
        <v>28</v>
      </c>
      <c r="B60" s="21">
        <v>43.708333333333336</v>
      </c>
      <c r="C60" s="21">
        <v>43.708333333333336</v>
      </c>
      <c r="D60" s="21">
        <v>43.698333333333331</v>
      </c>
      <c r="E60" s="21">
        <f>AVERAGE(E61:E66)</f>
        <v>43.708333333333336</v>
      </c>
      <c r="F60" s="21">
        <f t="shared" si="5"/>
        <v>1.0000000000005116E-2</v>
      </c>
      <c r="G60" s="22">
        <f t="shared" si="0"/>
        <v>2.2884167969805524E-4</v>
      </c>
      <c r="H60" s="22">
        <f t="shared" si="48"/>
        <v>1.0002288416796981</v>
      </c>
      <c r="I60" s="22">
        <f t="shared" si="49"/>
        <v>1</v>
      </c>
      <c r="J60" s="23">
        <f t="shared" si="50"/>
        <v>1</v>
      </c>
      <c r="K60" s="21">
        <v>41.413333333333334</v>
      </c>
      <c r="L60" s="21">
        <v>41.413333333333334</v>
      </c>
      <c r="M60" s="21">
        <v>41.424999999999997</v>
      </c>
      <c r="N60" s="21">
        <f>AVERAGE(N61:N66)</f>
        <v>41.424999999999997</v>
      </c>
      <c r="O60" s="21">
        <f t="shared" si="1"/>
        <v>0</v>
      </c>
      <c r="P60" s="22">
        <f t="shared" si="2"/>
        <v>0</v>
      </c>
      <c r="Q60" s="22">
        <f t="shared" si="51"/>
        <v>1</v>
      </c>
      <c r="R60" s="22">
        <f t="shared" si="52"/>
        <v>1.0002817128139085</v>
      </c>
      <c r="S60" s="23">
        <f t="shared" si="53"/>
        <v>1.0002817128139085</v>
      </c>
      <c r="T60" s="24">
        <v>50.826666666666675</v>
      </c>
      <c r="U60" s="24">
        <v>50.826666666666675</v>
      </c>
      <c r="V60" s="24">
        <v>50.991666666666674</v>
      </c>
      <c r="W60" s="24">
        <f>AVERAGE(W61:W66)</f>
        <v>50.991666666666674</v>
      </c>
      <c r="X60" s="24">
        <f t="shared" si="35"/>
        <v>0</v>
      </c>
      <c r="Y60" s="22">
        <f t="shared" si="3"/>
        <v>0</v>
      </c>
      <c r="Z60" s="22">
        <f t="shared" si="54"/>
        <v>1</v>
      </c>
      <c r="AA60" s="22">
        <f t="shared" si="55"/>
        <v>1.0032463273871983</v>
      </c>
      <c r="AB60" s="25">
        <f t="shared" si="56"/>
        <v>1.0032463273871983</v>
      </c>
    </row>
    <row r="61" spans="1:28" s="5" customFormat="1" ht="24.75" customHeight="1" outlineLevel="1">
      <c r="A61" s="26" t="s">
        <v>46</v>
      </c>
      <c r="B61" s="28">
        <v>39.83</v>
      </c>
      <c r="C61" s="28">
        <v>39.83</v>
      </c>
      <c r="D61" s="28">
        <v>39.770000000000003</v>
      </c>
      <c r="E61" s="28">
        <v>39.83</v>
      </c>
      <c r="F61" s="21">
        <f t="shared" si="5"/>
        <v>5.9999999999995168E-2</v>
      </c>
      <c r="G61" s="22">
        <f t="shared" si="0"/>
        <v>1.5086748805630545E-3</v>
      </c>
      <c r="H61" s="31">
        <f t="shared" si="48"/>
        <v>1.0015086748805631</v>
      </c>
      <c r="I61" s="31">
        <f t="shared" si="49"/>
        <v>1</v>
      </c>
      <c r="J61" s="32">
        <f t="shared" si="50"/>
        <v>1</v>
      </c>
      <c r="K61" s="37">
        <v>37.299999999999997</v>
      </c>
      <c r="L61" s="37">
        <v>37.299999999999997</v>
      </c>
      <c r="M61" s="37">
        <v>37.369999999999997</v>
      </c>
      <c r="N61" s="37">
        <v>37.369999999999997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1.0018766756032171</v>
      </c>
      <c r="S61" s="32">
        <f t="shared" si="53"/>
        <v>1.0018766756032171</v>
      </c>
      <c r="T61" s="28">
        <v>48.33</v>
      </c>
      <c r="U61" s="28">
        <v>48.33</v>
      </c>
      <c r="V61" s="28">
        <v>48.48</v>
      </c>
      <c r="W61" s="28">
        <v>48.48</v>
      </c>
      <c r="X61" s="24">
        <f t="shared" si="35"/>
        <v>0</v>
      </c>
      <c r="Y61" s="22">
        <f t="shared" si="3"/>
        <v>0</v>
      </c>
      <c r="Z61" s="31">
        <f t="shared" si="54"/>
        <v>1</v>
      </c>
      <c r="AA61" s="31">
        <f t="shared" si="55"/>
        <v>1.0031036623215395</v>
      </c>
      <c r="AB61" s="32">
        <f t="shared" si="56"/>
        <v>1.0031036623215395</v>
      </c>
    </row>
    <row r="62" spans="1:28" s="5" customFormat="1" ht="38.25" customHeight="1" outlineLevel="1">
      <c r="A62" s="26" t="s">
        <v>22</v>
      </c>
      <c r="B62" s="28">
        <v>50.7</v>
      </c>
      <c r="C62" s="28">
        <v>50.7</v>
      </c>
      <c r="D62" s="28">
        <v>50.7</v>
      </c>
      <c r="E62" s="28">
        <v>50.7</v>
      </c>
      <c r="F62" s="21">
        <f t="shared" si="5"/>
        <v>0</v>
      </c>
      <c r="G62" s="22">
        <f t="shared" si="0"/>
        <v>0</v>
      </c>
      <c r="H62" s="31">
        <f t="shared" si="48"/>
        <v>1</v>
      </c>
      <c r="I62" s="31">
        <f t="shared" si="49"/>
        <v>1</v>
      </c>
      <c r="J62" s="32">
        <f t="shared" si="50"/>
        <v>1</v>
      </c>
      <c r="K62" s="37">
        <v>48.8</v>
      </c>
      <c r="L62" s="37">
        <v>48.8</v>
      </c>
      <c r="M62" s="37">
        <v>48.8</v>
      </c>
      <c r="N62" s="37">
        <v>48.8</v>
      </c>
      <c r="O62" s="21">
        <f t="shared" si="1"/>
        <v>0</v>
      </c>
      <c r="P62" s="22">
        <f t="shared" si="2"/>
        <v>0</v>
      </c>
      <c r="Q62" s="31">
        <f t="shared" si="51"/>
        <v>1</v>
      </c>
      <c r="R62" s="31">
        <f t="shared" si="52"/>
        <v>1</v>
      </c>
      <c r="S62" s="32">
        <f t="shared" si="53"/>
        <v>1</v>
      </c>
      <c r="T62" s="28">
        <v>52.9</v>
      </c>
      <c r="U62" s="28">
        <v>52.9</v>
      </c>
      <c r="V62" s="28">
        <v>52.9</v>
      </c>
      <c r="W62" s="28">
        <v>52.9</v>
      </c>
      <c r="X62" s="24">
        <f t="shared" si="35"/>
        <v>0</v>
      </c>
      <c r="Y62" s="22">
        <f t="shared" si="3"/>
        <v>0</v>
      </c>
      <c r="Z62" s="31">
        <f t="shared" si="54"/>
        <v>1</v>
      </c>
      <c r="AA62" s="31">
        <f t="shared" si="55"/>
        <v>1</v>
      </c>
      <c r="AB62" s="32">
        <f t="shared" si="56"/>
        <v>1</v>
      </c>
    </row>
    <row r="63" spans="1:28" s="5" customFormat="1" ht="38.25" customHeight="1" outlineLevel="1">
      <c r="A63" s="26" t="s">
        <v>47</v>
      </c>
      <c r="B63" s="28">
        <v>40.67</v>
      </c>
      <c r="C63" s="28">
        <v>40.67</v>
      </c>
      <c r="D63" s="28">
        <v>40.67</v>
      </c>
      <c r="E63" s="28">
        <v>40.67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</v>
      </c>
      <c r="K63" s="37">
        <v>38.630000000000003</v>
      </c>
      <c r="L63" s="37">
        <v>38.630000000000003</v>
      </c>
      <c r="M63" s="37">
        <v>38.630000000000003</v>
      </c>
      <c r="N63" s="37">
        <v>38.630000000000003</v>
      </c>
      <c r="O63" s="21">
        <f t="shared" si="1"/>
        <v>0</v>
      </c>
      <c r="P63" s="22">
        <f t="shared" si="2"/>
        <v>0</v>
      </c>
      <c r="Q63" s="31">
        <f t="shared" si="51"/>
        <v>1</v>
      </c>
      <c r="R63" s="31">
        <f t="shared" si="52"/>
        <v>1</v>
      </c>
      <c r="S63" s="32">
        <f t="shared" si="53"/>
        <v>1</v>
      </c>
      <c r="T63" s="28">
        <v>47.83</v>
      </c>
      <c r="U63" s="28">
        <v>47.83</v>
      </c>
      <c r="V63" s="28">
        <v>48.17</v>
      </c>
      <c r="W63" s="28">
        <v>48.17</v>
      </c>
      <c r="X63" s="24">
        <f t="shared" si="35"/>
        <v>0</v>
      </c>
      <c r="Y63" s="22">
        <f t="shared" si="3"/>
        <v>0</v>
      </c>
      <c r="Z63" s="31">
        <f t="shared" si="54"/>
        <v>1</v>
      </c>
      <c r="AA63" s="31">
        <f t="shared" si="55"/>
        <v>1.0071085093037844</v>
      </c>
      <c r="AB63" s="32">
        <f t="shared" si="56"/>
        <v>1.0071085093037844</v>
      </c>
    </row>
    <row r="64" spans="1:28" s="5" customFormat="1" ht="38.25" customHeight="1" outlineLevel="1">
      <c r="A64" s="26" t="s">
        <v>48</v>
      </c>
      <c r="B64" s="28">
        <v>40.200000000000003</v>
      </c>
      <c r="C64" s="28">
        <v>40.200000000000003</v>
      </c>
      <c r="D64" s="28">
        <v>40.200000000000003</v>
      </c>
      <c r="E64" s="28">
        <v>40.200000000000003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1</v>
      </c>
      <c r="J64" s="32">
        <f t="shared" si="50"/>
        <v>1</v>
      </c>
      <c r="K64" s="37">
        <v>37.5</v>
      </c>
      <c r="L64" s="37">
        <v>37.5</v>
      </c>
      <c r="M64" s="37">
        <v>37.5</v>
      </c>
      <c r="N64" s="37">
        <v>37.5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1</v>
      </c>
      <c r="S64" s="32">
        <f t="shared" si="53"/>
        <v>1</v>
      </c>
      <c r="T64" s="28">
        <v>47.5</v>
      </c>
      <c r="U64" s="28">
        <v>47.5</v>
      </c>
      <c r="V64" s="28">
        <v>47.5</v>
      </c>
      <c r="W64" s="28">
        <v>47.5</v>
      </c>
      <c r="X64" s="24">
        <f t="shared" si="35"/>
        <v>0</v>
      </c>
      <c r="Y64" s="22">
        <f t="shared" si="3"/>
        <v>0</v>
      </c>
      <c r="Z64" s="31">
        <f t="shared" si="54"/>
        <v>1</v>
      </c>
      <c r="AA64" s="31">
        <f t="shared" si="55"/>
        <v>1</v>
      </c>
      <c r="AB64" s="32">
        <f t="shared" si="56"/>
        <v>1</v>
      </c>
    </row>
    <row r="65" spans="1:28" s="5" customFormat="1" ht="37.5" outlineLevel="1">
      <c r="A65" s="26" t="s">
        <v>37</v>
      </c>
      <c r="B65" s="28">
        <v>38.049999999999997</v>
      </c>
      <c r="C65" s="28">
        <v>38.049999999999997</v>
      </c>
      <c r="D65" s="28">
        <v>38.049999999999997</v>
      </c>
      <c r="E65" s="28">
        <v>38.049999999999997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</v>
      </c>
      <c r="J65" s="32">
        <f t="shared" si="50"/>
        <v>1</v>
      </c>
      <c r="K65" s="37">
        <v>36.35</v>
      </c>
      <c r="L65" s="37">
        <v>36.35</v>
      </c>
      <c r="M65" s="37">
        <v>36.35</v>
      </c>
      <c r="N65" s="37">
        <v>36.35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</v>
      </c>
      <c r="S65" s="32">
        <f t="shared" si="53"/>
        <v>1</v>
      </c>
      <c r="T65" s="28">
        <v>48.9</v>
      </c>
      <c r="U65" s="28">
        <v>48.9</v>
      </c>
      <c r="V65" s="28">
        <v>49.4</v>
      </c>
      <c r="W65" s="28">
        <v>49.4</v>
      </c>
      <c r="X65" s="24">
        <f t="shared" si="35"/>
        <v>0</v>
      </c>
      <c r="Y65" s="22">
        <f t="shared" si="3"/>
        <v>0</v>
      </c>
      <c r="Z65" s="31">
        <f t="shared" si="54"/>
        <v>1</v>
      </c>
      <c r="AA65" s="31">
        <f t="shared" si="55"/>
        <v>1.0102249488752557</v>
      </c>
      <c r="AB65" s="32">
        <f t="shared" si="56"/>
        <v>1.0102249488752557</v>
      </c>
    </row>
    <row r="66" spans="1:28" s="5" customFormat="1" ht="18.75" outlineLevel="1">
      <c r="A66" s="26" t="s">
        <v>36</v>
      </c>
      <c r="B66" s="28">
        <v>52.8</v>
      </c>
      <c r="C66" s="28">
        <v>52.8</v>
      </c>
      <c r="D66" s="28">
        <v>52.8</v>
      </c>
      <c r="E66" s="28">
        <v>52.8</v>
      </c>
      <c r="F66" s="21">
        <f t="shared" si="5"/>
        <v>0</v>
      </c>
      <c r="G66" s="22">
        <f t="shared" si="0"/>
        <v>0</v>
      </c>
      <c r="H66" s="31">
        <f t="shared" si="48"/>
        <v>1</v>
      </c>
      <c r="I66" s="31">
        <f t="shared" si="49"/>
        <v>1</v>
      </c>
      <c r="J66" s="32">
        <f t="shared" si="50"/>
        <v>1</v>
      </c>
      <c r="K66" s="37">
        <v>49.9</v>
      </c>
      <c r="L66" s="37">
        <v>49.9</v>
      </c>
      <c r="M66" s="37">
        <v>49.9</v>
      </c>
      <c r="N66" s="37">
        <v>49.9</v>
      </c>
      <c r="O66" s="21">
        <f t="shared" si="1"/>
        <v>0</v>
      </c>
      <c r="P66" s="22">
        <f t="shared" si="2"/>
        <v>0</v>
      </c>
      <c r="Q66" s="31">
        <f t="shared" si="51"/>
        <v>1</v>
      </c>
      <c r="R66" s="31">
        <f t="shared" si="52"/>
        <v>1</v>
      </c>
      <c r="S66" s="32">
        <f t="shared" si="53"/>
        <v>1</v>
      </c>
      <c r="T66" s="28">
        <v>59.5</v>
      </c>
      <c r="U66" s="28">
        <v>59.5</v>
      </c>
      <c r="V66" s="28">
        <v>59.5</v>
      </c>
      <c r="W66" s="28">
        <v>59.5</v>
      </c>
      <c r="X66" s="24">
        <f t="shared" si="35"/>
        <v>0</v>
      </c>
      <c r="Y66" s="22">
        <f t="shared" si="3"/>
        <v>0</v>
      </c>
      <c r="Z66" s="31">
        <f t="shared" si="54"/>
        <v>1</v>
      </c>
      <c r="AA66" s="31">
        <f t="shared" si="55"/>
        <v>1</v>
      </c>
      <c r="AB66" s="32">
        <f t="shared" si="56"/>
        <v>1</v>
      </c>
    </row>
    <row r="67" spans="1:28" s="10" customFormat="1" ht="22.5" customHeight="1">
      <c r="A67" s="36" t="s">
        <v>29</v>
      </c>
      <c r="B67" s="21">
        <v>46.9</v>
      </c>
      <c r="C67" s="21">
        <v>46.9</v>
      </c>
      <c r="D67" s="21">
        <v>47.05</v>
      </c>
      <c r="E67" s="21">
        <f>AVERAGE(E68:E69)</f>
        <v>47.05</v>
      </c>
      <c r="F67" s="21">
        <f t="shared" si="5"/>
        <v>0</v>
      </c>
      <c r="G67" s="22">
        <f t="shared" si="0"/>
        <v>0</v>
      </c>
      <c r="H67" s="22">
        <f t="shared" si="48"/>
        <v>1</v>
      </c>
      <c r="I67" s="22">
        <f t="shared" si="49"/>
        <v>1.0031982942430704</v>
      </c>
      <c r="J67" s="23">
        <f t="shared" si="50"/>
        <v>1.0031982942430704</v>
      </c>
      <c r="K67" s="21">
        <v>46</v>
      </c>
      <c r="L67" s="21">
        <v>46</v>
      </c>
      <c r="M67" s="21">
        <v>46.2</v>
      </c>
      <c r="N67" s="21">
        <f>AVERAGE(N68:N69)</f>
        <v>46.2</v>
      </c>
      <c r="O67" s="21">
        <f t="shared" si="1"/>
        <v>0</v>
      </c>
      <c r="P67" s="22">
        <f t="shared" si="2"/>
        <v>0</v>
      </c>
      <c r="Q67" s="22">
        <f t="shared" si="51"/>
        <v>1</v>
      </c>
      <c r="R67" s="22">
        <f t="shared" si="52"/>
        <v>1.0043478260869565</v>
      </c>
      <c r="S67" s="23">
        <f t="shared" si="53"/>
        <v>1.0043478260869565</v>
      </c>
      <c r="T67" s="24">
        <v>50.900000000000006</v>
      </c>
      <c r="U67" s="24">
        <v>50.900000000000006</v>
      </c>
      <c r="V67" s="24">
        <v>51.150000000000006</v>
      </c>
      <c r="W67" s="24">
        <f>AVERAGE(W68:W69)</f>
        <v>51.150000000000006</v>
      </c>
      <c r="X67" s="24">
        <f t="shared" si="35"/>
        <v>0</v>
      </c>
      <c r="Y67" s="22">
        <f t="shared" si="3"/>
        <v>0</v>
      </c>
      <c r="Z67" s="22">
        <f t="shared" si="54"/>
        <v>1</v>
      </c>
      <c r="AA67" s="34">
        <f t="shared" si="55"/>
        <v>1.0049115913555993</v>
      </c>
      <c r="AB67" s="25">
        <f t="shared" si="56"/>
        <v>1.0049115913555993</v>
      </c>
    </row>
    <row r="68" spans="1:28" s="5" customFormat="1" ht="22.5" customHeight="1" outlineLevel="1">
      <c r="A68" s="26" t="s">
        <v>47</v>
      </c>
      <c r="B68" s="28">
        <v>43.9</v>
      </c>
      <c r="C68" s="28">
        <v>43.9</v>
      </c>
      <c r="D68" s="28">
        <v>44.2</v>
      </c>
      <c r="E68" s="28">
        <v>44.2</v>
      </c>
      <c r="F68" s="21">
        <f t="shared" si="5"/>
        <v>0</v>
      </c>
      <c r="G68" s="22">
        <f t="shared" si="0"/>
        <v>0</v>
      </c>
      <c r="H68" s="31">
        <f t="shared" si="48"/>
        <v>1</v>
      </c>
      <c r="I68" s="31">
        <f t="shared" si="49"/>
        <v>1.0068337129840548</v>
      </c>
      <c r="J68" s="32">
        <f t="shared" si="50"/>
        <v>1.0068337129840548</v>
      </c>
      <c r="K68" s="28">
        <v>42.5</v>
      </c>
      <c r="L68" s="28">
        <v>42.5</v>
      </c>
      <c r="M68" s="28">
        <v>42.9</v>
      </c>
      <c r="N68" s="28">
        <v>42.9</v>
      </c>
      <c r="O68" s="21">
        <f t="shared" si="1"/>
        <v>0</v>
      </c>
      <c r="P68" s="22">
        <f t="shared" si="2"/>
        <v>0</v>
      </c>
      <c r="Q68" s="31">
        <f t="shared" si="51"/>
        <v>1</v>
      </c>
      <c r="R68" s="31">
        <f t="shared" si="52"/>
        <v>1.0094117647058822</v>
      </c>
      <c r="S68" s="32">
        <f t="shared" si="53"/>
        <v>1.0094117647058822</v>
      </c>
      <c r="T68" s="28">
        <v>48.2</v>
      </c>
      <c r="U68" s="28">
        <v>48.2</v>
      </c>
      <c r="V68" s="28">
        <v>48.7</v>
      </c>
      <c r="W68" s="28">
        <v>48.7</v>
      </c>
      <c r="X68" s="24">
        <f t="shared" si="35"/>
        <v>0</v>
      </c>
      <c r="Y68" s="22">
        <f t="shared" si="3"/>
        <v>0</v>
      </c>
      <c r="Z68" s="31">
        <f t="shared" si="54"/>
        <v>1</v>
      </c>
      <c r="AA68" s="31">
        <f t="shared" si="55"/>
        <v>1.0103734439834025</v>
      </c>
      <c r="AB68" s="32">
        <f t="shared" si="56"/>
        <v>1.0103734439834025</v>
      </c>
    </row>
    <row r="69" spans="1:28" s="5" customFormat="1" ht="36" customHeight="1" outlineLevel="1">
      <c r="A69" s="26" t="s">
        <v>61</v>
      </c>
      <c r="B69" s="28">
        <v>49.9</v>
      </c>
      <c r="C69" s="28">
        <v>49.9</v>
      </c>
      <c r="D69" s="28">
        <v>49.9</v>
      </c>
      <c r="E69" s="28">
        <v>49.9</v>
      </c>
      <c r="F69" s="21">
        <f t="shared" si="5"/>
        <v>0</v>
      </c>
      <c r="G69" s="22">
        <f t="shared" si="0"/>
        <v>0</v>
      </c>
      <c r="H69" s="31">
        <f t="shared" si="48"/>
        <v>1</v>
      </c>
      <c r="I69" s="31">
        <f t="shared" si="49"/>
        <v>1</v>
      </c>
      <c r="J69" s="32">
        <f t="shared" si="50"/>
        <v>1</v>
      </c>
      <c r="K69" s="28">
        <v>49.5</v>
      </c>
      <c r="L69" s="28">
        <v>49.5</v>
      </c>
      <c r="M69" s="28">
        <v>49.5</v>
      </c>
      <c r="N69" s="28">
        <v>49.5</v>
      </c>
      <c r="O69" s="21">
        <f t="shared" si="1"/>
        <v>0</v>
      </c>
      <c r="P69" s="22">
        <f t="shared" si="2"/>
        <v>0</v>
      </c>
      <c r="Q69" s="31">
        <f t="shared" si="51"/>
        <v>1</v>
      </c>
      <c r="R69" s="31">
        <f t="shared" si="52"/>
        <v>1</v>
      </c>
      <c r="S69" s="32">
        <f t="shared" si="53"/>
        <v>1</v>
      </c>
      <c r="T69" s="28">
        <v>53.6</v>
      </c>
      <c r="U69" s="28">
        <v>53.6</v>
      </c>
      <c r="V69" s="28">
        <v>53.6</v>
      </c>
      <c r="W69" s="28">
        <v>53.6</v>
      </c>
      <c r="X69" s="24">
        <f t="shared" si="35"/>
        <v>0</v>
      </c>
      <c r="Y69" s="22">
        <f t="shared" si="3"/>
        <v>0</v>
      </c>
      <c r="Z69" s="31">
        <f t="shared" si="54"/>
        <v>1</v>
      </c>
      <c r="AA69" s="31">
        <f t="shared" si="55"/>
        <v>1</v>
      </c>
      <c r="AB69" s="32">
        <f t="shared" si="56"/>
        <v>1</v>
      </c>
    </row>
    <row r="70" spans="1:28" s="10" customFormat="1" ht="34.5" customHeight="1">
      <c r="A70" s="33" t="s">
        <v>30</v>
      </c>
      <c r="B70" s="21">
        <v>60</v>
      </c>
      <c r="C70" s="21">
        <v>60</v>
      </c>
      <c r="D70" s="21">
        <v>60</v>
      </c>
      <c r="E70" s="21">
        <f>AVERAGE(E71:E73)</f>
        <v>60</v>
      </c>
      <c r="F70" s="21">
        <f t="shared" si="5"/>
        <v>0</v>
      </c>
      <c r="G70" s="22">
        <f t="shared" si="0"/>
        <v>0</v>
      </c>
      <c r="H70" s="22">
        <f t="shared" si="48"/>
        <v>1</v>
      </c>
      <c r="I70" s="22">
        <f t="shared" si="49"/>
        <v>1</v>
      </c>
      <c r="J70" s="23">
        <f t="shared" si="50"/>
        <v>1</v>
      </c>
      <c r="K70" s="21">
        <v>57.333333333333336</v>
      </c>
      <c r="L70" s="21">
        <v>57.333333333333336</v>
      </c>
      <c r="M70" s="21">
        <v>57.333333333333336</v>
      </c>
      <c r="N70" s="21">
        <f>AVERAGE(N71:N73)</f>
        <v>57.333333333333336</v>
      </c>
      <c r="O70" s="21">
        <f t="shared" si="1"/>
        <v>0</v>
      </c>
      <c r="P70" s="22">
        <f t="shared" si="2"/>
        <v>0</v>
      </c>
      <c r="Q70" s="22">
        <f t="shared" si="51"/>
        <v>1</v>
      </c>
      <c r="R70" s="22">
        <f t="shared" si="52"/>
        <v>1</v>
      </c>
      <c r="S70" s="23">
        <f t="shared" si="53"/>
        <v>1</v>
      </c>
      <c r="T70" s="24">
        <v>59</v>
      </c>
      <c r="U70" s="24">
        <v>59</v>
      </c>
      <c r="V70" s="24">
        <v>59</v>
      </c>
      <c r="W70" s="24">
        <f>AVERAGE(W71:W73)</f>
        <v>59</v>
      </c>
      <c r="X70" s="24">
        <f t="shared" si="35"/>
        <v>0</v>
      </c>
      <c r="Y70" s="22">
        <f t="shared" si="3"/>
        <v>0</v>
      </c>
      <c r="Z70" s="22">
        <f t="shared" si="54"/>
        <v>1</v>
      </c>
      <c r="AA70" s="34">
        <f t="shared" si="55"/>
        <v>1</v>
      </c>
      <c r="AB70" s="25">
        <f t="shared" si="56"/>
        <v>1</v>
      </c>
    </row>
    <row r="71" spans="1:28" s="5" customFormat="1" ht="18.75" outlineLevel="1">
      <c r="A71" s="26" t="s">
        <v>31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si="0"/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si="2"/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28">
        <v>60</v>
      </c>
      <c r="U71" s="28">
        <v>60</v>
      </c>
      <c r="V71" s="28">
        <v>60</v>
      </c>
      <c r="W71" s="28">
        <v>60</v>
      </c>
      <c r="X71" s="24">
        <f t="shared" si="35"/>
        <v>0</v>
      </c>
      <c r="Y71" s="22">
        <f t="shared" si="3"/>
        <v>0</v>
      </c>
      <c r="Z71" s="31">
        <f t="shared" si="54"/>
        <v>1</v>
      </c>
      <c r="AA71" s="31">
        <f t="shared" si="55"/>
        <v>1</v>
      </c>
      <c r="AB71" s="32">
        <f t="shared" si="56"/>
        <v>1</v>
      </c>
    </row>
    <row r="72" spans="1:28" s="5" customFormat="1" ht="37.5" customHeight="1" outlineLevel="1">
      <c r="A72" s="26" t="s">
        <v>44</v>
      </c>
      <c r="B72" s="37">
        <v>60</v>
      </c>
      <c r="C72" s="37">
        <v>60</v>
      </c>
      <c r="D72" s="37">
        <v>60</v>
      </c>
      <c r="E72" s="37">
        <v>60</v>
      </c>
      <c r="F72" s="21">
        <f t="shared" si="5"/>
        <v>0</v>
      </c>
      <c r="G72" s="22">
        <f t="shared" ref="G72:G79" si="57">H72-100%</f>
        <v>0</v>
      </c>
      <c r="H72" s="31">
        <f t="shared" si="48"/>
        <v>1</v>
      </c>
      <c r="I72" s="31">
        <f t="shared" si="49"/>
        <v>1</v>
      </c>
      <c r="J72" s="32">
        <f t="shared" si="50"/>
        <v>1</v>
      </c>
      <c r="K72" s="28">
        <v>56</v>
      </c>
      <c r="L72" s="28">
        <v>56</v>
      </c>
      <c r="M72" s="28">
        <v>56</v>
      </c>
      <c r="N72" s="28">
        <v>56</v>
      </c>
      <c r="O72" s="21">
        <f t="shared" si="1"/>
        <v>0</v>
      </c>
      <c r="P72" s="22">
        <f t="shared" ref="P72:P80" si="58">Q72-100%</f>
        <v>0</v>
      </c>
      <c r="Q72" s="31">
        <f t="shared" si="51"/>
        <v>1</v>
      </c>
      <c r="R72" s="31">
        <f t="shared" si="52"/>
        <v>1</v>
      </c>
      <c r="S72" s="32">
        <f t="shared" si="53"/>
        <v>1</v>
      </c>
      <c r="T72" s="28">
        <v>58</v>
      </c>
      <c r="U72" s="28">
        <v>58</v>
      </c>
      <c r="V72" s="28">
        <v>58</v>
      </c>
      <c r="W72" s="28">
        <v>58</v>
      </c>
      <c r="X72" s="24">
        <f t="shared" si="35"/>
        <v>0</v>
      </c>
      <c r="Y72" s="22">
        <f t="shared" ref="Y72:Y80" si="59">Z72-100%</f>
        <v>0</v>
      </c>
      <c r="Z72" s="31">
        <f t="shared" si="54"/>
        <v>1</v>
      </c>
      <c r="AA72" s="31">
        <f t="shared" si="55"/>
        <v>1</v>
      </c>
      <c r="AB72" s="32">
        <f t="shared" si="56"/>
        <v>1</v>
      </c>
    </row>
    <row r="73" spans="1:28" s="5" customFormat="1" ht="37.5" customHeight="1" outlineLevel="1">
      <c r="A73" s="26" t="s">
        <v>41</v>
      </c>
      <c r="B73" s="37"/>
      <c r="C73" s="37"/>
      <c r="D73" s="37"/>
      <c r="E73" s="37"/>
      <c r="F73" s="21">
        <f t="shared" si="5"/>
        <v>0</v>
      </c>
      <c r="G73" s="22">
        <f t="shared" si="57"/>
        <v>-1</v>
      </c>
      <c r="H73" s="31"/>
      <c r="I73" s="31"/>
      <c r="J73" s="42"/>
      <c r="K73" s="28">
        <v>60</v>
      </c>
      <c r="L73" s="28">
        <v>60</v>
      </c>
      <c r="M73" s="28">
        <v>60</v>
      </c>
      <c r="N73" s="28">
        <v>60</v>
      </c>
      <c r="O73" s="21">
        <f t="shared" si="1"/>
        <v>0</v>
      </c>
      <c r="P73" s="22">
        <f t="shared" si="58"/>
        <v>0</v>
      </c>
      <c r="Q73" s="31">
        <f t="shared" si="51"/>
        <v>1</v>
      </c>
      <c r="R73" s="31">
        <f t="shared" si="52"/>
        <v>1</v>
      </c>
      <c r="S73" s="32">
        <f t="shared" si="53"/>
        <v>1</v>
      </c>
      <c r="T73" s="28"/>
      <c r="U73" s="28"/>
      <c r="V73" s="28"/>
      <c r="W73" s="28"/>
      <c r="X73" s="24">
        <f t="shared" si="35"/>
        <v>0</v>
      </c>
      <c r="Y73" s="22">
        <f t="shared" si="59"/>
        <v>-1</v>
      </c>
      <c r="Z73" s="31"/>
      <c r="AA73" s="31"/>
      <c r="AB73" s="32"/>
    </row>
    <row r="74" spans="1:28" s="10" customFormat="1" ht="18.75">
      <c r="A74" s="36" t="s">
        <v>32</v>
      </c>
      <c r="B74" s="21">
        <v>55.5</v>
      </c>
      <c r="C74" s="21">
        <v>55.5</v>
      </c>
      <c r="D74" s="21">
        <v>55.5</v>
      </c>
      <c r="E74" s="21">
        <f>AVERAGE(E75:E79)</f>
        <v>55.5</v>
      </c>
      <c r="F74" s="21">
        <f t="shared" ref="F74:F79" si="60">E74-D74</f>
        <v>0</v>
      </c>
      <c r="G74" s="22">
        <f t="shared" si="57"/>
        <v>0</v>
      </c>
      <c r="H74" s="22">
        <f>E74/D74</f>
        <v>1</v>
      </c>
      <c r="I74" s="22">
        <f>E74/C74</f>
        <v>1</v>
      </c>
      <c r="J74" s="23">
        <f>E74/B74</f>
        <v>1</v>
      </c>
      <c r="K74" s="21">
        <v>62.98</v>
      </c>
      <c r="L74" s="21">
        <v>62.98</v>
      </c>
      <c r="M74" s="21">
        <v>62.98</v>
      </c>
      <c r="N74" s="21">
        <f>AVERAGE(N75:N79)</f>
        <v>62.98</v>
      </c>
      <c r="O74" s="21">
        <f t="shared" ref="O74:O80" si="61">N74-M74</f>
        <v>0</v>
      </c>
      <c r="P74" s="22">
        <f t="shared" si="58"/>
        <v>0</v>
      </c>
      <c r="Q74" s="22">
        <f t="shared" si="51"/>
        <v>1</v>
      </c>
      <c r="R74" s="22">
        <f t="shared" si="52"/>
        <v>1</v>
      </c>
      <c r="S74" s="23">
        <f t="shared" si="53"/>
        <v>1</v>
      </c>
      <c r="T74" s="24">
        <v>66</v>
      </c>
      <c r="U74" s="24">
        <v>66</v>
      </c>
      <c r="V74" s="24">
        <v>66</v>
      </c>
      <c r="W74" s="24">
        <f>AVERAGE(W75:W79)</f>
        <v>66</v>
      </c>
      <c r="X74" s="24">
        <f t="shared" si="35"/>
        <v>0</v>
      </c>
      <c r="Y74" s="22">
        <f t="shared" si="59"/>
        <v>0</v>
      </c>
      <c r="Z74" s="22">
        <f t="shared" si="54"/>
        <v>1</v>
      </c>
      <c r="AA74" s="34">
        <f t="shared" si="55"/>
        <v>1</v>
      </c>
      <c r="AB74" s="25">
        <f t="shared" si="56"/>
        <v>1</v>
      </c>
    </row>
    <row r="75" spans="1:28" s="5" customFormat="1" ht="18.75" outlineLevel="1">
      <c r="A75" s="43" t="s">
        <v>49</v>
      </c>
      <c r="B75" s="28">
        <v>55.5</v>
      </c>
      <c r="C75" s="28">
        <v>55.5</v>
      </c>
      <c r="D75" s="28">
        <v>55.5</v>
      </c>
      <c r="E75" s="28">
        <v>55.5</v>
      </c>
      <c r="F75" s="21">
        <f t="shared" si="60"/>
        <v>0</v>
      </c>
      <c r="G75" s="22">
        <f t="shared" si="57"/>
        <v>0</v>
      </c>
      <c r="H75" s="31">
        <f>E75/D75</f>
        <v>1</v>
      </c>
      <c r="I75" s="31">
        <f>E75/C75</f>
        <v>1</v>
      </c>
      <c r="J75" s="32">
        <f>E75/B75</f>
        <v>1</v>
      </c>
      <c r="K75" s="28">
        <v>54.3</v>
      </c>
      <c r="L75" s="28">
        <v>54.3</v>
      </c>
      <c r="M75" s="28">
        <v>54.3</v>
      </c>
      <c r="N75" s="28">
        <v>54.3</v>
      </c>
      <c r="O75" s="21">
        <f t="shared" si="61"/>
        <v>0</v>
      </c>
      <c r="P75" s="22">
        <f t="shared" si="58"/>
        <v>0</v>
      </c>
      <c r="Q75" s="31">
        <f t="shared" si="51"/>
        <v>1</v>
      </c>
      <c r="R75" s="31">
        <f t="shared" si="52"/>
        <v>1</v>
      </c>
      <c r="S75" s="61">
        <f t="shared" si="53"/>
        <v>1</v>
      </c>
      <c r="T75" s="28">
        <v>59</v>
      </c>
      <c r="U75" s="37">
        <v>59</v>
      </c>
      <c r="V75" s="37">
        <v>59</v>
      </c>
      <c r="W75" s="37">
        <v>59</v>
      </c>
      <c r="X75" s="24">
        <f t="shared" si="35"/>
        <v>0</v>
      </c>
      <c r="Y75" s="22">
        <f t="shared" si="59"/>
        <v>0</v>
      </c>
      <c r="Z75" s="31">
        <f t="shared" si="54"/>
        <v>1</v>
      </c>
      <c r="AA75" s="31">
        <f t="shared" si="55"/>
        <v>1</v>
      </c>
      <c r="AB75" s="32">
        <f t="shared" si="56"/>
        <v>1</v>
      </c>
    </row>
    <row r="76" spans="1:28" s="5" customFormat="1" ht="18.75" outlineLevel="1">
      <c r="A76" s="43" t="s">
        <v>33</v>
      </c>
      <c r="B76" s="28"/>
      <c r="C76" s="28"/>
      <c r="D76" s="28"/>
      <c r="E76" s="28"/>
      <c r="F76" s="21">
        <f t="shared" si="60"/>
        <v>0</v>
      </c>
      <c r="G76" s="22">
        <f t="shared" si="57"/>
        <v>-1</v>
      </c>
      <c r="H76" s="31"/>
      <c r="I76" s="31"/>
      <c r="J76" s="42"/>
      <c r="K76" s="28">
        <v>47.6</v>
      </c>
      <c r="L76" s="28">
        <v>47.6</v>
      </c>
      <c r="M76" s="28">
        <v>47.6</v>
      </c>
      <c r="N76" s="28">
        <v>47.6</v>
      </c>
      <c r="O76" s="21">
        <f t="shared" si="61"/>
        <v>0</v>
      </c>
      <c r="P76" s="22">
        <f t="shared" si="58"/>
        <v>0</v>
      </c>
      <c r="Q76" s="31">
        <f t="shared" si="51"/>
        <v>1</v>
      </c>
      <c r="R76" s="31">
        <f t="shared" si="52"/>
        <v>1</v>
      </c>
      <c r="S76" s="61">
        <f t="shared" si="53"/>
        <v>1</v>
      </c>
      <c r="T76" s="28">
        <v>62</v>
      </c>
      <c r="U76" s="37">
        <v>62</v>
      </c>
      <c r="V76" s="37">
        <v>62</v>
      </c>
      <c r="W76" s="37">
        <v>62</v>
      </c>
      <c r="X76" s="24">
        <f t="shared" si="35"/>
        <v>0</v>
      </c>
      <c r="Y76" s="22">
        <f t="shared" si="59"/>
        <v>0</v>
      </c>
      <c r="Z76" s="31">
        <f t="shared" si="54"/>
        <v>1</v>
      </c>
      <c r="AA76" s="31">
        <f t="shared" si="55"/>
        <v>1</v>
      </c>
      <c r="AB76" s="32">
        <f t="shared" si="56"/>
        <v>1</v>
      </c>
    </row>
    <row r="77" spans="1:28" s="5" customFormat="1" ht="18" customHeight="1" outlineLevel="1">
      <c r="A77" s="39" t="s">
        <v>78</v>
      </c>
      <c r="B77" s="27"/>
      <c r="C77" s="27"/>
      <c r="D77" s="27"/>
      <c r="E77" s="27"/>
      <c r="F77" s="62"/>
      <c r="G77" s="63">
        <f t="shared" si="57"/>
        <v>-1</v>
      </c>
      <c r="H77" s="29"/>
      <c r="I77" s="29"/>
      <c r="J77" s="64"/>
      <c r="K77" s="27">
        <v>75</v>
      </c>
      <c r="L77" s="27">
        <v>75</v>
      </c>
      <c r="M77" s="27">
        <v>75</v>
      </c>
      <c r="N77" s="27">
        <v>75</v>
      </c>
      <c r="O77" s="62"/>
      <c r="P77" s="63">
        <f t="shared" si="58"/>
        <v>0</v>
      </c>
      <c r="Q77" s="29">
        <f t="shared" si="51"/>
        <v>1</v>
      </c>
      <c r="R77" s="29">
        <f t="shared" si="52"/>
        <v>1</v>
      </c>
      <c r="S77" s="65">
        <f t="shared" si="53"/>
        <v>1</v>
      </c>
      <c r="T77" s="27">
        <v>80</v>
      </c>
      <c r="U77" s="59">
        <v>80</v>
      </c>
      <c r="V77" s="59">
        <v>80</v>
      </c>
      <c r="W77" s="59">
        <v>80</v>
      </c>
      <c r="X77" s="66"/>
      <c r="Y77" s="63">
        <f t="shared" si="59"/>
        <v>0</v>
      </c>
      <c r="Z77" s="29">
        <f t="shared" si="54"/>
        <v>1</v>
      </c>
      <c r="AA77" s="29">
        <f t="shared" si="55"/>
        <v>1</v>
      </c>
      <c r="AB77" s="30">
        <f t="shared" si="56"/>
        <v>1</v>
      </c>
    </row>
    <row r="78" spans="1:28" s="5" customFormat="1" ht="18" customHeight="1" outlineLevel="1">
      <c r="A78" s="39" t="s">
        <v>50</v>
      </c>
      <c r="B78" s="28"/>
      <c r="C78" s="28"/>
      <c r="D78" s="28"/>
      <c r="E78" s="28"/>
      <c r="F78" s="21"/>
      <c r="G78" s="22">
        <f t="shared" si="57"/>
        <v>-1</v>
      </c>
      <c r="H78" s="31"/>
      <c r="I78" s="31"/>
      <c r="J78" s="44"/>
      <c r="K78" s="28">
        <v>70</v>
      </c>
      <c r="L78" s="28">
        <v>70</v>
      </c>
      <c r="M78" s="28">
        <v>70</v>
      </c>
      <c r="N78" s="28">
        <v>70</v>
      </c>
      <c r="O78" s="21"/>
      <c r="P78" s="22">
        <f t="shared" si="58"/>
        <v>0</v>
      </c>
      <c r="Q78" s="31">
        <f t="shared" si="51"/>
        <v>1</v>
      </c>
      <c r="R78" s="31">
        <f t="shared" si="52"/>
        <v>1</v>
      </c>
      <c r="S78" s="44">
        <f t="shared" si="53"/>
        <v>1</v>
      </c>
      <c r="T78" s="28"/>
      <c r="U78" s="37"/>
      <c r="V78" s="37"/>
      <c r="W78" s="37"/>
      <c r="X78" s="24"/>
      <c r="Y78" s="22">
        <f t="shared" si="59"/>
        <v>-1</v>
      </c>
      <c r="Z78" s="31"/>
      <c r="AA78" s="31"/>
      <c r="AB78" s="44"/>
    </row>
    <row r="79" spans="1:28" s="5" customFormat="1" ht="18" customHeight="1" outlineLevel="1">
      <c r="A79" s="39" t="s">
        <v>34</v>
      </c>
      <c r="B79" s="28"/>
      <c r="C79" s="28"/>
      <c r="D79" s="28"/>
      <c r="E79" s="28"/>
      <c r="F79" s="21">
        <f t="shared" si="60"/>
        <v>0</v>
      </c>
      <c r="G79" s="22">
        <f t="shared" si="57"/>
        <v>-1</v>
      </c>
      <c r="H79" s="31"/>
      <c r="I79" s="31"/>
      <c r="J79" s="44"/>
      <c r="K79" s="28">
        <v>68</v>
      </c>
      <c r="L79" s="28">
        <v>68</v>
      </c>
      <c r="M79" s="28">
        <v>68</v>
      </c>
      <c r="N79" s="28">
        <v>68</v>
      </c>
      <c r="O79" s="21">
        <f t="shared" si="61"/>
        <v>0</v>
      </c>
      <c r="P79" s="22">
        <f t="shared" si="58"/>
        <v>0</v>
      </c>
      <c r="Q79" s="31">
        <f t="shared" si="51"/>
        <v>1</v>
      </c>
      <c r="R79" s="31">
        <f t="shared" si="52"/>
        <v>1</v>
      </c>
      <c r="S79" s="44">
        <f t="shared" si="53"/>
        <v>1</v>
      </c>
      <c r="T79" s="28">
        <v>63</v>
      </c>
      <c r="U79" s="37">
        <v>63</v>
      </c>
      <c r="V79" s="37">
        <v>63</v>
      </c>
      <c r="W79" s="37">
        <v>63</v>
      </c>
      <c r="X79" s="24">
        <f>W79-V79</f>
        <v>0</v>
      </c>
      <c r="Y79" s="22">
        <f t="shared" si="59"/>
        <v>0</v>
      </c>
      <c r="Z79" s="31">
        <f>W79/V79</f>
        <v>1</v>
      </c>
      <c r="AA79" s="31">
        <f>W79/U79</f>
        <v>1</v>
      </c>
      <c r="AB79" s="44">
        <f>W79/T79</f>
        <v>1</v>
      </c>
    </row>
    <row r="80" spans="1:28" s="10" customFormat="1" ht="20.25">
      <c r="A80" s="45" t="s">
        <v>35</v>
      </c>
      <c r="B80" s="46">
        <v>46.71</v>
      </c>
      <c r="C80" s="67">
        <v>46.71</v>
      </c>
      <c r="D80" s="67">
        <v>46.62</v>
      </c>
      <c r="E80" s="67">
        <f>ROUND(AVERAGE(E7,E11,E15,E26,E31,E36,E42,E47,E53,E57,E60,E67,E70,E74),2)</f>
        <v>46.59</v>
      </c>
      <c r="F80" s="21">
        <f>E80-D80</f>
        <v>-2.9999999999994031E-2</v>
      </c>
      <c r="G80" s="22">
        <f>H80-100%</f>
        <v>-6.4350064350049418E-4</v>
      </c>
      <c r="H80" s="78">
        <f>E80/D80</f>
        <v>0.99935649935649951</v>
      </c>
      <c r="I80" s="34">
        <f>E80/C80</f>
        <v>0.99743095696852924</v>
      </c>
      <c r="J80" s="47">
        <f>E80/B80</f>
        <v>0.99743095696852924</v>
      </c>
      <c r="K80" s="68">
        <v>45.78</v>
      </c>
      <c r="L80" s="21">
        <v>45.78</v>
      </c>
      <c r="M80" s="21">
        <v>45.8</v>
      </c>
      <c r="N80" s="21">
        <f>ROUND(AVERAGE(N7,N11,N15,N26,N31,N36,N42,N47,N53,N57,N60,N67,N70,N74),2)</f>
        <v>45.76</v>
      </c>
      <c r="O80" s="21">
        <f t="shared" si="61"/>
        <v>-3.9999999999999147E-2</v>
      </c>
      <c r="P80" s="22">
        <f t="shared" si="58"/>
        <v>-8.7336244541480479E-4</v>
      </c>
      <c r="Q80" s="78">
        <f t="shared" si="51"/>
        <v>0.9991266375545852</v>
      </c>
      <c r="R80" s="34">
        <f t="shared" si="52"/>
        <v>0.99956312800349489</v>
      </c>
      <c r="S80" s="34">
        <f>N80/K80</f>
        <v>0.99956312800349489</v>
      </c>
      <c r="T80" s="21">
        <v>53.15</v>
      </c>
      <c r="U80" s="21">
        <v>53.15</v>
      </c>
      <c r="V80" s="21">
        <v>53.2</v>
      </c>
      <c r="W80" s="21">
        <f>ROUND(AVERAGE(W7,W11,W15,W26,W31,W36,W42,W47,W53,W57,W60,W67,W70,W74),2)</f>
        <v>53.38</v>
      </c>
      <c r="X80" s="24">
        <f>W80-V80</f>
        <v>0.17999999999999972</v>
      </c>
      <c r="Y80" s="22">
        <f t="shared" si="59"/>
        <v>3.3834586466165995E-3</v>
      </c>
      <c r="Z80" s="34">
        <f>W80/V80</f>
        <v>1.0033834586466166</v>
      </c>
      <c r="AA80" s="34">
        <f>W80/U80</f>
        <v>1.0043273753527753</v>
      </c>
      <c r="AB80" s="47">
        <f>W80/T80</f>
        <v>1.0043273753527753</v>
      </c>
    </row>
    <row r="81" spans="1:28" s="10" customFormat="1" ht="18.75">
      <c r="A81" s="54" t="s">
        <v>62</v>
      </c>
      <c r="B81" s="48"/>
      <c r="C81" s="48"/>
      <c r="D81" s="48"/>
      <c r="E81" s="57"/>
      <c r="F81" s="55"/>
      <c r="G81" s="55"/>
      <c r="H81" s="50"/>
      <c r="I81" s="51"/>
      <c r="J81" s="52"/>
      <c r="K81" s="49"/>
      <c r="L81" s="49"/>
      <c r="M81" s="49"/>
      <c r="N81" s="55"/>
      <c r="O81" s="55"/>
      <c r="P81" s="55"/>
      <c r="Q81" s="50"/>
      <c r="R81" s="51"/>
      <c r="S81" s="51"/>
      <c r="T81" s="53"/>
      <c r="U81" s="49"/>
      <c r="V81" s="49"/>
      <c r="W81" s="55"/>
      <c r="X81" s="56"/>
      <c r="Y81" s="56"/>
      <c r="Z81" s="51"/>
      <c r="AA81" s="51"/>
      <c r="AB81" s="52"/>
    </row>
    <row r="82" spans="1:28" s="10" customFormat="1" ht="18.75">
      <c r="A82" s="54" t="s">
        <v>56</v>
      </c>
      <c r="B82" s="48"/>
      <c r="C82" s="48"/>
      <c r="D82" s="48"/>
      <c r="E82" s="57"/>
      <c r="F82" s="55"/>
      <c r="G82" s="55"/>
      <c r="H82" s="50"/>
      <c r="I82" s="51"/>
      <c r="J82" s="52"/>
      <c r="K82" s="49"/>
      <c r="L82" s="49"/>
      <c r="M82" s="49"/>
      <c r="N82" s="55"/>
      <c r="O82" s="55"/>
      <c r="P82" s="55"/>
      <c r="Q82" s="50"/>
      <c r="R82" s="51"/>
      <c r="S82" s="51"/>
      <c r="T82" s="53"/>
      <c r="U82" s="49"/>
      <c r="V82" s="49"/>
      <c r="W82" s="55"/>
      <c r="X82" s="56"/>
      <c r="Y82" s="56"/>
      <c r="Z82" s="51"/>
      <c r="AA82" s="51"/>
      <c r="AB82" s="52"/>
    </row>
    <row r="83" spans="1:28" hidden="1">
      <c r="B83" s="69"/>
      <c r="C83" s="69"/>
      <c r="D83" s="69"/>
      <c r="E83" s="70"/>
      <c r="F83" s="70"/>
      <c r="G83" s="70"/>
      <c r="H83" s="71">
        <f>H80-1</f>
        <v>-6.4350064350049418E-4</v>
      </c>
      <c r="I83" s="71">
        <f>I80-1</f>
        <v>-2.5690430314707635E-3</v>
      </c>
      <c r="J83" s="71">
        <f>J80-1</f>
        <v>-2.5690430314707635E-3</v>
      </c>
      <c r="K83" s="69"/>
      <c r="L83" s="69"/>
      <c r="M83" s="69"/>
      <c r="N83" s="70"/>
      <c r="O83" s="70"/>
      <c r="P83" s="70"/>
      <c r="Q83" s="71">
        <f>Q80-1</f>
        <v>-8.7336244541480479E-4</v>
      </c>
      <c r="R83" s="71">
        <f>R80-1</f>
        <v>-4.36871996505106E-4</v>
      </c>
      <c r="S83" s="71">
        <f>S80-1</f>
        <v>-4.36871996505106E-4</v>
      </c>
      <c r="T83" s="69"/>
      <c r="U83" s="69"/>
      <c r="V83" s="69"/>
      <c r="W83" s="70"/>
      <c r="X83" s="70"/>
      <c r="Y83" s="70"/>
      <c r="Z83" s="71">
        <f>Z80-1</f>
        <v>3.3834586466165995E-3</v>
      </c>
      <c r="AA83" s="71">
        <f>AA80-1</f>
        <v>4.3273753527752756E-3</v>
      </c>
      <c r="AB83" s="71">
        <f>AB80-1</f>
        <v>4.3273753527752756E-3</v>
      </c>
    </row>
    <row r="84" spans="1:28" hidden="1">
      <c r="B84" s="72"/>
      <c r="C84" s="72"/>
      <c r="D84" s="72"/>
      <c r="E84" s="73"/>
      <c r="F84" s="73"/>
      <c r="G84" s="73"/>
      <c r="H84" s="72">
        <f>E80-D80</f>
        <v>-2.9999999999994031E-2</v>
      </c>
      <c r="I84" s="72">
        <f>E80-C80</f>
        <v>-0.11999999999999744</v>
      </c>
      <c r="J84" s="72">
        <f>E80-B80</f>
        <v>-0.11999999999999744</v>
      </c>
      <c r="K84" s="72"/>
      <c r="L84" s="72"/>
      <c r="M84" s="72"/>
      <c r="N84" s="73"/>
      <c r="O84" s="73"/>
      <c r="P84" s="73"/>
      <c r="Q84" s="72">
        <f>N80-M80</f>
        <v>-3.9999999999999147E-2</v>
      </c>
      <c r="R84" s="72">
        <f>N80-L80</f>
        <v>-2.0000000000003126E-2</v>
      </c>
      <c r="S84" s="72">
        <f>N80-K80</f>
        <v>-2.0000000000003126E-2</v>
      </c>
      <c r="T84" s="72"/>
      <c r="U84" s="72"/>
      <c r="V84" s="72"/>
      <c r="W84" s="73"/>
      <c r="X84" s="73"/>
      <c r="Y84" s="73"/>
      <c r="Z84" s="72">
        <f>W80-V80</f>
        <v>0.17999999999999972</v>
      </c>
      <c r="AA84" s="72">
        <f>W80-U80</f>
        <v>0.23000000000000398</v>
      </c>
      <c r="AB84" s="72">
        <f>W80-T80</f>
        <v>0.23000000000000398</v>
      </c>
    </row>
    <row r="85" spans="1:28" hidden="1">
      <c r="B85" s="12"/>
      <c r="C85" s="12"/>
      <c r="D85" s="12" t="s">
        <v>65</v>
      </c>
      <c r="E85" s="73">
        <f>MAX(E7,E11,E15,E26,E31,E36,E42,E47,E53,E57,E60,E67,E70,E74)</f>
        <v>60</v>
      </c>
      <c r="F85" s="73"/>
      <c r="G85" s="73"/>
      <c r="H85" s="12"/>
      <c r="I85" s="12"/>
      <c r="J85" s="12"/>
      <c r="K85" s="12"/>
      <c r="L85" s="12"/>
      <c r="M85" s="12"/>
      <c r="N85" s="73">
        <f>MAX(N7,N11,N15,N26,N31,N36,N42,N47,N53,N57,N60,N67,N70,N74)</f>
        <v>62.98</v>
      </c>
      <c r="O85" s="73"/>
      <c r="P85" s="73"/>
      <c r="Q85" s="12"/>
      <c r="R85" s="12"/>
      <c r="S85" s="12"/>
      <c r="T85" s="12"/>
      <c r="U85" s="12"/>
      <c r="V85" s="12"/>
      <c r="W85" s="73">
        <f>MAX(W7,W11,W15,W26,W31,W36,W42,W47,W53,W57,W60,W67,W70,W74)</f>
        <v>66</v>
      </c>
      <c r="X85" s="73"/>
      <c r="Y85" s="73"/>
      <c r="Z85" s="12"/>
      <c r="AA85" s="12"/>
      <c r="AB85" s="12"/>
    </row>
    <row r="86" spans="1:28" hidden="1">
      <c r="B86" s="12"/>
      <c r="C86" s="12"/>
      <c r="D86" s="12" t="s">
        <v>66</v>
      </c>
      <c r="E86" s="74">
        <f>MIN(E7,E11,E15,E26,E31,E36,E42,E47,E53,E57,E60,E67,E70,E74)</f>
        <v>40.65</v>
      </c>
      <c r="F86" s="75"/>
      <c r="G86" s="75"/>
      <c r="H86" s="12"/>
      <c r="I86" s="12"/>
      <c r="J86" s="12"/>
      <c r="K86" s="12"/>
      <c r="L86" s="12"/>
      <c r="M86" s="12"/>
      <c r="N86" s="73">
        <f>MIN(N7,N11,N15,N26,N31,N36,N42,N47,N53,N57,N60,N67,N70,N74)</f>
        <v>38.32</v>
      </c>
      <c r="O86" s="73"/>
      <c r="P86" s="73"/>
      <c r="Q86" s="12"/>
      <c r="R86" s="12"/>
      <c r="S86" s="12"/>
      <c r="T86" s="12"/>
      <c r="U86" s="12"/>
      <c r="V86" s="12"/>
      <c r="W86" s="73">
        <f>MIN(W7,W11,W15,W26,W31,W36,W42,W47,W53,W57,W60,W67,W70,W74)</f>
        <v>49.65</v>
      </c>
      <c r="X86" s="73"/>
      <c r="Y86" s="73"/>
      <c r="Z86" s="12"/>
      <c r="AA86" s="12"/>
      <c r="AB86" s="12"/>
    </row>
    <row r="87" spans="1:28" hidden="1">
      <c r="B87" s="12"/>
      <c r="C87" s="12"/>
      <c r="D87" s="12"/>
      <c r="E87" s="75"/>
      <c r="F87" s="75"/>
      <c r="G87" s="75"/>
      <c r="H87" s="12"/>
      <c r="I87" s="12"/>
      <c r="J87" s="12"/>
      <c r="K87" s="12"/>
      <c r="L87" s="12"/>
      <c r="M87" s="12"/>
      <c r="N87" s="75"/>
      <c r="O87" s="75"/>
      <c r="P87" s="75"/>
      <c r="Q87" s="12"/>
      <c r="R87" s="12"/>
      <c r="S87" s="12"/>
      <c r="T87" s="12"/>
      <c r="U87" s="12"/>
      <c r="V87" s="12"/>
      <c r="W87" s="75"/>
      <c r="X87" s="75"/>
      <c r="Y87" s="75"/>
      <c r="Z87" s="12"/>
      <c r="AA87" s="12"/>
      <c r="AB87" s="12"/>
    </row>
    <row r="88" spans="1:28" hidden="1">
      <c r="B88" s="12"/>
      <c r="C88" s="12"/>
      <c r="D88" s="12"/>
      <c r="E88" s="75"/>
      <c r="F88" s="75"/>
      <c r="G88" s="75"/>
      <c r="H88" s="12"/>
      <c r="I88" s="12"/>
      <c r="J88" s="12"/>
      <c r="K88" s="12"/>
      <c r="L88" s="12"/>
      <c r="M88" s="12"/>
      <c r="N88" s="75"/>
      <c r="O88" s="75"/>
      <c r="P88" s="75"/>
      <c r="Q88" s="12"/>
      <c r="R88" s="12"/>
      <c r="S88" s="12"/>
      <c r="T88" s="12"/>
      <c r="U88" s="12"/>
      <c r="V88" s="12"/>
      <c r="W88" s="75"/>
      <c r="X88" s="75"/>
      <c r="Y88" s="75"/>
      <c r="Z88" s="12"/>
      <c r="AA88" s="12"/>
      <c r="AB88" s="12"/>
    </row>
    <row r="89" spans="1:28" hidden="1">
      <c r="B89" s="13"/>
      <c r="C89" s="14"/>
      <c r="D89" s="14"/>
      <c r="E89" s="15"/>
      <c r="F89" s="15"/>
      <c r="G89" s="15"/>
      <c r="H89" s="16"/>
      <c r="I89" s="16"/>
      <c r="J89" s="16"/>
      <c r="K89" s="17"/>
      <c r="L89" s="18"/>
      <c r="M89" s="15"/>
      <c r="N89" s="15"/>
      <c r="O89" s="15"/>
      <c r="P89" s="15"/>
      <c r="Q89" s="16"/>
      <c r="R89" s="16"/>
      <c r="S89" s="16"/>
      <c r="T89" s="17"/>
      <c r="U89" s="18"/>
      <c r="V89" s="15"/>
      <c r="W89" s="15"/>
      <c r="X89" s="15"/>
      <c r="Y89" s="15"/>
      <c r="Z89" s="16"/>
      <c r="AA89" s="19"/>
      <c r="AB89" s="19"/>
    </row>
    <row r="90" spans="1:28" hidden="1">
      <c r="B90" s="13"/>
      <c r="C90" s="14"/>
      <c r="D90" s="14"/>
      <c r="E90" s="15"/>
      <c r="F90" s="15"/>
      <c r="G90" s="15"/>
      <c r="H90" s="16"/>
      <c r="I90" s="16"/>
      <c r="J90" s="16"/>
      <c r="K90" s="17"/>
      <c r="L90" s="18"/>
      <c r="M90" s="15"/>
      <c r="N90" s="15"/>
      <c r="O90" s="15"/>
      <c r="P90" s="15"/>
      <c r="Q90" s="16"/>
      <c r="R90" s="16"/>
      <c r="S90" s="16"/>
      <c r="T90" s="17"/>
      <c r="U90" s="18"/>
      <c r="V90" s="15"/>
      <c r="W90" s="15"/>
      <c r="X90" s="15"/>
      <c r="Y90" s="15"/>
      <c r="Z90" s="16"/>
      <c r="AA90" s="19"/>
      <c r="AB90" s="19"/>
    </row>
    <row r="91" spans="1:28" hidden="1"/>
    <row r="92" spans="1:28" hidden="1"/>
    <row r="93" spans="1:28" hidden="1"/>
    <row r="94" spans="1:28" hidden="1"/>
    <row r="95" spans="1:28" hidden="1">
      <c r="C95" s="1">
        <f t="shared" ref="C95:Z95" si="62">AVERAGE(C7,C11,C15,C26,C31,C36,C42,C47,C53,C57,C60,C67,C70,C74)</f>
        <v>46.705705782312918</v>
      </c>
      <c r="D95" s="1">
        <f t="shared" si="62"/>
        <v>46.620467687074829</v>
      </c>
      <c r="E95" s="76">
        <f t="shared" si="62"/>
        <v>46.585467687074825</v>
      </c>
      <c r="F95" s="76">
        <f t="shared" si="62"/>
        <v>-3.4999999999999636E-2</v>
      </c>
      <c r="G95" s="77">
        <f t="shared" si="62"/>
        <v>-7.703124413809112E-4</v>
      </c>
      <c r="H95" s="1">
        <f t="shared" si="62"/>
        <v>0.99922968755861918</v>
      </c>
      <c r="I95" s="1">
        <f t="shared" si="62"/>
        <v>0.9977036908430017</v>
      </c>
      <c r="J95" s="1">
        <f t="shared" si="62"/>
        <v>0.9977036908430017</v>
      </c>
      <c r="K95" s="1">
        <f t="shared" si="62"/>
        <v>45.778350340136065</v>
      </c>
      <c r="L95" s="1">
        <f t="shared" si="62"/>
        <v>45.778350340136065</v>
      </c>
      <c r="M95" s="1">
        <f t="shared" si="62"/>
        <v>45.795850340136056</v>
      </c>
      <c r="N95" s="76">
        <f t="shared" si="62"/>
        <v>45.761921768707488</v>
      </c>
      <c r="O95" s="76">
        <f t="shared" si="62"/>
        <v>-3.392857142857153E-2</v>
      </c>
      <c r="P95" s="76">
        <f t="shared" si="62"/>
        <v>-7.7355690978841984E-4</v>
      </c>
      <c r="Q95" s="1">
        <f t="shared" si="62"/>
        <v>0.99922644309021158</v>
      </c>
      <c r="R95" s="1">
        <f t="shared" si="62"/>
        <v>0.99961608794900236</v>
      </c>
      <c r="S95" s="1">
        <f t="shared" si="62"/>
        <v>0.99961608794900236</v>
      </c>
      <c r="T95" s="1">
        <f t="shared" si="62"/>
        <v>53.146777210884352</v>
      </c>
      <c r="U95" s="1">
        <f t="shared" si="62"/>
        <v>53.146777210884352</v>
      </c>
      <c r="V95" s="1">
        <f t="shared" si="62"/>
        <v>53.19933673469388</v>
      </c>
      <c r="W95" s="76">
        <f t="shared" si="62"/>
        <v>53.380909863945575</v>
      </c>
      <c r="X95" s="76">
        <f t="shared" si="62"/>
        <v>0.18157312925170135</v>
      </c>
      <c r="Y95" s="76">
        <f t="shared" si="62"/>
        <v>3.5325767617989828E-3</v>
      </c>
      <c r="Z95" s="1">
        <f t="shared" si="62"/>
        <v>1.0035325767617989</v>
      </c>
    </row>
    <row r="96" spans="1:28" hidden="1"/>
    <row r="97" hidden="1"/>
  </sheetData>
  <mergeCells count="7">
    <mergeCell ref="A1:AB1"/>
    <mergeCell ref="A2:AB2"/>
    <mergeCell ref="A3:AB3"/>
    <mergeCell ref="A5:A6"/>
    <mergeCell ref="B5:J5"/>
    <mergeCell ref="K5:S5"/>
    <mergeCell ref="T5:AB5"/>
  </mergeCells>
  <printOptions horizontalCentered="1"/>
  <pageMargins left="0" right="0" top="0.39370078740157483" bottom="0.39370078740157483" header="0.31496062992125984" footer="0.31496062992125984"/>
  <pageSetup paperSize="9" scale="55" fitToHeight="3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Игнатов В В</cp:lastModifiedBy>
  <cp:lastPrinted>2020-01-30T05:37:05Z</cp:lastPrinted>
  <dcterms:created xsi:type="dcterms:W3CDTF">2016-07-25T12:04:56Z</dcterms:created>
  <dcterms:modified xsi:type="dcterms:W3CDTF">2020-01-30T06:21:47Z</dcterms:modified>
</cp:coreProperties>
</file>